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theme/themeOverride2.xml" ContentType="application/vnd.openxmlformats-officedocument.themeOverrid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 firstSheet="10" activeTab="10"/>
  </bookViews>
  <sheets>
    <sheet name="ورقة1" sheetId="1" r:id="rId1"/>
    <sheet name="ورقة2" sheetId="2" r:id="rId2"/>
    <sheet name="ورقة3" sheetId="3" r:id="rId3"/>
    <sheet name="ورقة4" sheetId="4" r:id="rId4"/>
    <sheet name="ورقة5" sheetId="5" r:id="rId5"/>
    <sheet name="ورقة6" sheetId="6" r:id="rId6"/>
    <sheet name="ورقة7" sheetId="7" r:id="rId7"/>
    <sheet name="ورقة8" sheetId="8" r:id="rId8"/>
    <sheet name="ورقة9" sheetId="9" r:id="rId9"/>
    <sheet name="ورقة10" sheetId="10" r:id="rId10"/>
    <sheet name="ورقة11" sheetId="11" r:id="rId11"/>
    <sheet name="ورقة12" sheetId="12" r:id="rId12"/>
    <sheet name="ورقة13" sheetId="13" r:id="rId13"/>
    <sheet name="ورقة14" sheetId="14" r:id="rId14"/>
    <sheet name="ورقة15" sheetId="15" r:id="rId15"/>
    <sheet name="ورقة16" sheetId="16" r:id="rId16"/>
    <sheet name="ورقة17" sheetId="17" r:id="rId17"/>
    <sheet name="ورقة18" sheetId="18" r:id="rId18"/>
    <sheet name="ورقة19" sheetId="19" r:id="rId19"/>
    <sheet name="ورقة20" sheetId="20" r:id="rId20"/>
    <sheet name="ورقة21" sheetId="21" r:id="rId21"/>
    <sheet name="ورقة22" sheetId="22" r:id="rId22"/>
    <sheet name="ورقة23" sheetId="23" r:id="rId23"/>
    <sheet name="ورقة24" sheetId="24" r:id="rId24"/>
    <sheet name="ورقة25" sheetId="25" r:id="rId25"/>
    <sheet name="ورقة26" sheetId="26" r:id="rId26"/>
    <sheet name="ورقة27" sheetId="27" r:id="rId27"/>
    <sheet name="ورقة28" sheetId="28" r:id="rId28"/>
    <sheet name="ورقة29" sheetId="29" r:id="rId29"/>
    <sheet name="ورقة30" sheetId="30" r:id="rId30"/>
    <sheet name="ورقة31" sheetId="31" r:id="rId31"/>
    <sheet name="ورقة32" sheetId="32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calcPr calcId="145621"/>
</workbook>
</file>

<file path=xl/calcChain.xml><?xml version="1.0" encoding="utf-8"?>
<calcChain xmlns="http://schemas.openxmlformats.org/spreadsheetml/2006/main">
  <c r="BR54" i="32" l="1"/>
  <c r="BQ54" i="32"/>
  <c r="BP54" i="32"/>
  <c r="BO54" i="32"/>
  <c r="BN54" i="32"/>
  <c r="BM54" i="32"/>
  <c r="BF47" i="32"/>
  <c r="BR57" i="32" s="1"/>
  <c r="AZ46" i="32"/>
  <c r="AZ47" i="32" s="1"/>
  <c r="AY46" i="32"/>
  <c r="AY47" i="32" s="1"/>
  <c r="AX46" i="32"/>
  <c r="AX47" i="32" s="1"/>
  <c r="AW46" i="32"/>
  <c r="AW47" i="32" s="1"/>
  <c r="AV46" i="32"/>
  <c r="AV47" i="32" s="1"/>
  <c r="AU46" i="32"/>
  <c r="AU47" i="32" s="1"/>
  <c r="AT46" i="32"/>
  <c r="AT47" i="32" s="1"/>
  <c r="AS46" i="32"/>
  <c r="AS47" i="32" s="1"/>
  <c r="AR46" i="32"/>
  <c r="AR47" i="32" s="1"/>
  <c r="AQ46" i="32"/>
  <c r="AQ47" i="32" s="1"/>
  <c r="AP46" i="32"/>
  <c r="AP47" i="32" s="1"/>
  <c r="AO46" i="32"/>
  <c r="AO47" i="32" s="1"/>
  <c r="AN46" i="32"/>
  <c r="AN47" i="32" s="1"/>
  <c r="AM46" i="32"/>
  <c r="AM47" i="32" s="1"/>
  <c r="AL46" i="32"/>
  <c r="AL47" i="32" s="1"/>
  <c r="AK46" i="32"/>
  <c r="AK47" i="32" s="1"/>
  <c r="AJ46" i="32"/>
  <c r="AJ47" i="32" s="1"/>
  <c r="AI46" i="32"/>
  <c r="AI47" i="32" s="1"/>
  <c r="AH46" i="32"/>
  <c r="AH47" i="32" s="1"/>
  <c r="AG46" i="32"/>
  <c r="AG47" i="32" s="1"/>
  <c r="AF46" i="32"/>
  <c r="AF47" i="32" s="1"/>
  <c r="AE46" i="32"/>
  <c r="AE47" i="32" s="1"/>
  <c r="AD46" i="32"/>
  <c r="AD47" i="32" s="1"/>
  <c r="AC46" i="32"/>
  <c r="AC47" i="32" s="1"/>
  <c r="AB46" i="32"/>
  <c r="AB47" i="32" s="1"/>
  <c r="AA46" i="32"/>
  <c r="AA47" i="32" s="1"/>
  <c r="Z46" i="32"/>
  <c r="Z47" i="32" s="1"/>
  <c r="Y46" i="32"/>
  <c r="Y47" i="32" s="1"/>
  <c r="X46" i="32"/>
  <c r="X47" i="32" s="1"/>
  <c r="W46" i="32"/>
  <c r="W47" i="32" s="1"/>
  <c r="V46" i="32"/>
  <c r="V47" i="32" s="1"/>
  <c r="U46" i="32"/>
  <c r="U47" i="32" s="1"/>
  <c r="T46" i="32"/>
  <c r="T47" i="32" s="1"/>
  <c r="S46" i="32"/>
  <c r="S47" i="32" s="1"/>
  <c r="R46" i="32"/>
  <c r="R47" i="32" s="1"/>
  <c r="Q46" i="32"/>
  <c r="Q47" i="32" s="1"/>
  <c r="P46" i="32"/>
  <c r="P47" i="32" s="1"/>
  <c r="O46" i="32"/>
  <c r="O47" i="32" s="1"/>
  <c r="N46" i="32"/>
  <c r="N47" i="32" s="1"/>
  <c r="M46" i="32"/>
  <c r="M47" i="32" s="1"/>
  <c r="L46" i="32"/>
  <c r="L47" i="32" s="1"/>
  <c r="K46" i="32"/>
  <c r="K47" i="32" s="1"/>
  <c r="J46" i="32"/>
  <c r="J47" i="32" s="1"/>
  <c r="I46" i="32"/>
  <c r="I47" i="32" s="1"/>
  <c r="H46" i="32"/>
  <c r="H47" i="32" s="1"/>
  <c r="G46" i="32"/>
  <c r="G47" i="32" s="1"/>
  <c r="F46" i="32"/>
  <c r="F47" i="32" s="1"/>
  <c r="E46" i="32"/>
  <c r="E47" i="32" s="1"/>
  <c r="D46" i="32"/>
  <c r="D47" i="32" s="1"/>
  <c r="BJ45" i="32"/>
  <c r="BJ44" i="32"/>
  <c r="BJ43" i="32"/>
  <c r="BJ42" i="32"/>
  <c r="BJ41" i="32"/>
  <c r="BJ40" i="32"/>
  <c r="BJ39" i="32"/>
  <c r="BJ38" i="32"/>
  <c r="BJ37" i="32"/>
  <c r="BJ36" i="32"/>
  <c r="BJ35" i="32"/>
  <c r="BJ34" i="32"/>
  <c r="BJ33" i="32"/>
  <c r="BJ32" i="32"/>
  <c r="BJ31" i="32"/>
  <c r="BJ30" i="32"/>
  <c r="BJ29" i="32"/>
  <c r="BI28" i="32"/>
  <c r="BH28" i="32"/>
  <c r="BG28" i="32"/>
  <c r="BE28" i="32"/>
  <c r="BC28" i="32"/>
  <c r="BB28" i="32"/>
  <c r="BA28" i="32"/>
  <c r="BJ28" i="32" s="1"/>
  <c r="BI27" i="32"/>
  <c r="BH27" i="32"/>
  <c r="BG27" i="32"/>
  <c r="BE27" i="32"/>
  <c r="BC27" i="32"/>
  <c r="BB27" i="32"/>
  <c r="BA27" i="32"/>
  <c r="BJ27" i="32" s="1"/>
  <c r="BI26" i="32"/>
  <c r="BH26" i="32"/>
  <c r="BG26" i="32"/>
  <c r="BE26" i="32"/>
  <c r="BC26" i="32"/>
  <c r="BB26" i="32"/>
  <c r="BA26" i="32"/>
  <c r="BJ26" i="32" s="1"/>
  <c r="BI25" i="32"/>
  <c r="BH25" i="32"/>
  <c r="BG25" i="32"/>
  <c r="BE25" i="32"/>
  <c r="BC25" i="32"/>
  <c r="BB25" i="32"/>
  <c r="BA25" i="32"/>
  <c r="BJ25" i="32" s="1"/>
  <c r="BU24" i="32"/>
  <c r="BQ24" i="32"/>
  <c r="BP24" i="32"/>
  <c r="BD47" i="32" s="1"/>
  <c r="BP57" i="32" s="1"/>
  <c r="BO24" i="32"/>
  <c r="BN24" i="32"/>
  <c r="BM24" i="32"/>
  <c r="BI24" i="32"/>
  <c r="BH24" i="32"/>
  <c r="BG24" i="32"/>
  <c r="BE24" i="32"/>
  <c r="BC24" i="32"/>
  <c r="BB24" i="32"/>
  <c r="BA24" i="32"/>
  <c r="BJ24" i="32" s="1"/>
  <c r="BI23" i="32"/>
  <c r="BH23" i="32"/>
  <c r="BG23" i="32"/>
  <c r="BE23" i="32"/>
  <c r="BC23" i="32"/>
  <c r="BB23" i="32"/>
  <c r="BA23" i="32"/>
  <c r="BJ23" i="32" s="1"/>
  <c r="BK22" i="32"/>
  <c r="BI22" i="32"/>
  <c r="BH22" i="32"/>
  <c r="BG22" i="32"/>
  <c r="BE22" i="32"/>
  <c r="BC22" i="32"/>
  <c r="BB22" i="32"/>
  <c r="BA22" i="32"/>
  <c r="BJ22" i="32" s="1"/>
  <c r="BK21" i="32"/>
  <c r="BI21" i="32"/>
  <c r="BH21" i="32"/>
  <c r="BG21" i="32"/>
  <c r="BE21" i="32"/>
  <c r="BC21" i="32"/>
  <c r="BB21" i="32"/>
  <c r="BA21" i="32"/>
  <c r="BJ21" i="32" s="1"/>
  <c r="BK20" i="32"/>
  <c r="BJ20" i="32"/>
  <c r="BI20" i="32"/>
  <c r="BH20" i="32"/>
  <c r="BG20" i="32"/>
  <c r="BE20" i="32"/>
  <c r="BE46" i="32" s="1"/>
  <c r="BE47" i="32" s="1"/>
  <c r="BQ57" i="32" s="1"/>
  <c r="BC20" i="32"/>
  <c r="BB20" i="32"/>
  <c r="BA20" i="32"/>
  <c r="BK19" i="32"/>
  <c r="BK24" i="32" s="1"/>
  <c r="BI19" i="32"/>
  <c r="BH19" i="32"/>
  <c r="BG19" i="32"/>
  <c r="BE19" i="32"/>
  <c r="BC19" i="32"/>
  <c r="BB19" i="32"/>
  <c r="BA19" i="32"/>
  <c r="BJ19" i="32" s="1"/>
  <c r="BI18" i="32"/>
  <c r="BH18" i="32"/>
  <c r="BG18" i="32"/>
  <c r="BE18" i="32"/>
  <c r="BC18" i="32"/>
  <c r="BB18" i="32"/>
  <c r="BA18" i="32"/>
  <c r="BJ18" i="32" s="1"/>
  <c r="BI17" i="32"/>
  <c r="BH17" i="32"/>
  <c r="BG17" i="32"/>
  <c r="BE17" i="32"/>
  <c r="BC17" i="32"/>
  <c r="BB17" i="32"/>
  <c r="BA17" i="32"/>
  <c r="BJ17" i="32" s="1"/>
  <c r="BI16" i="32"/>
  <c r="BH16" i="32"/>
  <c r="BG16" i="32"/>
  <c r="BE16" i="32"/>
  <c r="BC16" i="32"/>
  <c r="BB16" i="32"/>
  <c r="BA16" i="32"/>
  <c r="BJ16" i="32" s="1"/>
  <c r="BI15" i="32"/>
  <c r="BI46" i="32" s="1"/>
  <c r="BI47" i="32" s="1"/>
  <c r="BU57" i="32" s="1"/>
  <c r="BH15" i="32"/>
  <c r="BH46" i="32" s="1"/>
  <c r="BH47" i="32" s="1"/>
  <c r="BG15" i="32"/>
  <c r="BG46" i="32" s="1"/>
  <c r="BG47" i="32" s="1"/>
  <c r="BE15" i="32"/>
  <c r="BC15" i="32"/>
  <c r="BC46" i="32" s="1"/>
  <c r="BC47" i="32" s="1"/>
  <c r="BO57" i="32" s="1"/>
  <c r="BB15" i="32"/>
  <c r="BB46" i="32" s="1"/>
  <c r="BB47" i="32" s="1"/>
  <c r="BN57" i="32" s="1"/>
  <c r="BA15" i="32"/>
  <c r="BA46" i="32" s="1"/>
  <c r="BA47" i="32" s="1"/>
  <c r="BM57" i="32" s="1"/>
  <c r="BJ15" i="32" l="1"/>
  <c r="BQ49" i="30" l="1"/>
  <c r="BP49" i="30"/>
  <c r="BO49" i="30"/>
  <c r="BN49" i="30"/>
  <c r="BM49" i="30"/>
  <c r="BL49" i="30"/>
  <c r="BK49" i="30"/>
  <c r="AZ41" i="30"/>
  <c r="AZ42" i="30" s="1"/>
  <c r="AY41" i="30"/>
  <c r="AY42" i="30" s="1"/>
  <c r="AX41" i="30"/>
  <c r="AX42" i="30" s="1"/>
  <c r="AW41" i="30"/>
  <c r="AW42" i="30" s="1"/>
  <c r="AV41" i="30"/>
  <c r="AV42" i="30" s="1"/>
  <c r="AU41" i="30"/>
  <c r="AU42" i="30" s="1"/>
  <c r="AT41" i="30"/>
  <c r="AT42" i="30" s="1"/>
  <c r="AS41" i="30"/>
  <c r="AS42" i="30" s="1"/>
  <c r="AR41" i="30"/>
  <c r="AR42" i="30" s="1"/>
  <c r="AQ41" i="30"/>
  <c r="AQ42" i="30" s="1"/>
  <c r="AP41" i="30"/>
  <c r="AP42" i="30" s="1"/>
  <c r="AO41" i="30"/>
  <c r="AO42" i="30" s="1"/>
  <c r="AN41" i="30"/>
  <c r="AN42" i="30" s="1"/>
  <c r="AM41" i="30"/>
  <c r="AM42" i="30" s="1"/>
  <c r="AL41" i="30"/>
  <c r="AL42" i="30" s="1"/>
  <c r="AK41" i="30"/>
  <c r="AK42" i="30" s="1"/>
  <c r="AJ41" i="30"/>
  <c r="AJ42" i="30" s="1"/>
  <c r="AI41" i="30"/>
  <c r="AI42" i="30" s="1"/>
  <c r="AH41" i="30"/>
  <c r="AH42" i="30" s="1"/>
  <c r="AG41" i="30"/>
  <c r="AG42" i="30" s="1"/>
  <c r="AF41" i="30"/>
  <c r="AF42" i="30" s="1"/>
  <c r="AE41" i="30"/>
  <c r="AE42" i="30" s="1"/>
  <c r="AD41" i="30"/>
  <c r="AD42" i="30" s="1"/>
  <c r="AC41" i="30"/>
  <c r="AC42" i="30" s="1"/>
  <c r="AB41" i="30"/>
  <c r="AB42" i="30" s="1"/>
  <c r="AA41" i="30"/>
  <c r="AA42" i="30" s="1"/>
  <c r="Z41" i="30"/>
  <c r="Z42" i="30" s="1"/>
  <c r="Y41" i="30"/>
  <c r="Y42" i="30" s="1"/>
  <c r="X41" i="30"/>
  <c r="X42" i="30" s="1"/>
  <c r="W41" i="30"/>
  <c r="W42" i="30" s="1"/>
  <c r="V41" i="30"/>
  <c r="V42" i="30" s="1"/>
  <c r="U41" i="30"/>
  <c r="U42" i="30" s="1"/>
  <c r="T41" i="30"/>
  <c r="T42" i="30" s="1"/>
  <c r="S41" i="30"/>
  <c r="S42" i="30" s="1"/>
  <c r="R41" i="30"/>
  <c r="R42" i="30" s="1"/>
  <c r="Q41" i="30"/>
  <c r="Q42" i="30" s="1"/>
  <c r="P41" i="30"/>
  <c r="P42" i="30" s="1"/>
  <c r="O41" i="30"/>
  <c r="O42" i="30" s="1"/>
  <c r="N41" i="30"/>
  <c r="N42" i="30" s="1"/>
  <c r="M41" i="30"/>
  <c r="M42" i="30" s="1"/>
  <c r="L41" i="30"/>
  <c r="L42" i="30" s="1"/>
  <c r="K41" i="30"/>
  <c r="K42" i="30" s="1"/>
  <c r="J41" i="30"/>
  <c r="J42" i="30" s="1"/>
  <c r="I41" i="30"/>
  <c r="I42" i="30" s="1"/>
  <c r="H41" i="30"/>
  <c r="H42" i="30" s="1"/>
  <c r="G41" i="30"/>
  <c r="G42" i="30" s="1"/>
  <c r="F41" i="30"/>
  <c r="F42" i="30" s="1"/>
  <c r="E41" i="30"/>
  <c r="E42" i="30" s="1"/>
  <c r="D41" i="30"/>
  <c r="D42" i="30" s="1"/>
  <c r="BG40" i="30"/>
  <c r="BF40" i="30"/>
  <c r="BE40" i="30"/>
  <c r="BD40" i="30"/>
  <c r="BC40" i="30"/>
  <c r="BB40" i="30"/>
  <c r="BA40" i="30"/>
  <c r="BG39" i="30"/>
  <c r="BF39" i="30"/>
  <c r="BE39" i="30"/>
  <c r="BD39" i="30"/>
  <c r="BC39" i="30"/>
  <c r="BB39" i="30"/>
  <c r="BA39" i="30"/>
  <c r="BG38" i="30"/>
  <c r="BF38" i="30"/>
  <c r="BE38" i="30"/>
  <c r="BD38" i="30"/>
  <c r="BC38" i="30"/>
  <c r="BB38" i="30"/>
  <c r="BA38" i="30"/>
  <c r="BG37" i="30"/>
  <c r="BF37" i="30"/>
  <c r="BE37" i="30"/>
  <c r="BD37" i="30"/>
  <c r="BC37" i="30"/>
  <c r="BB37" i="30"/>
  <c r="BA37" i="30"/>
  <c r="BG36" i="30"/>
  <c r="BF36" i="30"/>
  <c r="BE36" i="30"/>
  <c r="BD36" i="30"/>
  <c r="BC36" i="30"/>
  <c r="BB36" i="30"/>
  <c r="BA36" i="30"/>
  <c r="BG35" i="30"/>
  <c r="BF35" i="30"/>
  <c r="BE35" i="30"/>
  <c r="BD35" i="30"/>
  <c r="BC35" i="30"/>
  <c r="BB35" i="30"/>
  <c r="BA35" i="30"/>
  <c r="BG34" i="30"/>
  <c r="BF34" i="30"/>
  <c r="BE34" i="30"/>
  <c r="BD34" i="30"/>
  <c r="BC34" i="30"/>
  <c r="BB34" i="30"/>
  <c r="BA34" i="30"/>
  <c r="BG33" i="30"/>
  <c r="BF33" i="30"/>
  <c r="BE33" i="30"/>
  <c r="BD33" i="30"/>
  <c r="BC33" i="30"/>
  <c r="BB33" i="30"/>
  <c r="BA33" i="30"/>
  <c r="BG32" i="30"/>
  <c r="BF32" i="30"/>
  <c r="BE32" i="30"/>
  <c r="BD32" i="30"/>
  <c r="BC32" i="30"/>
  <c r="BB32" i="30"/>
  <c r="BA32" i="30"/>
  <c r="BG31" i="30"/>
  <c r="BF31" i="30"/>
  <c r="BE31" i="30"/>
  <c r="BD31" i="30"/>
  <c r="BC31" i="30"/>
  <c r="BB31" i="30"/>
  <c r="BA31" i="30"/>
  <c r="BG30" i="30"/>
  <c r="BF30" i="30"/>
  <c r="BE30" i="30"/>
  <c r="BD30" i="30"/>
  <c r="BC30" i="30"/>
  <c r="BB30" i="30"/>
  <c r="BA30" i="30"/>
  <c r="BG29" i="30"/>
  <c r="BF29" i="30"/>
  <c r="BE29" i="30"/>
  <c r="BD29" i="30"/>
  <c r="BC29" i="30"/>
  <c r="BB29" i="30"/>
  <c r="BA29" i="30"/>
  <c r="BG28" i="30"/>
  <c r="BF28" i="30"/>
  <c r="BE28" i="30"/>
  <c r="BD28" i="30"/>
  <c r="BC28" i="30"/>
  <c r="BB28" i="30"/>
  <c r="BA28" i="30"/>
  <c r="BH28" i="30" s="1"/>
  <c r="BG27" i="30"/>
  <c r="BF27" i="30"/>
  <c r="BE27" i="30"/>
  <c r="BD27" i="30"/>
  <c r="BC27" i="30"/>
  <c r="BB27" i="30"/>
  <c r="BA27" i="30"/>
  <c r="BH27" i="30" s="1"/>
  <c r="BG26" i="30"/>
  <c r="BF26" i="30"/>
  <c r="BE26" i="30"/>
  <c r="BD26" i="30"/>
  <c r="BC26" i="30"/>
  <c r="BB26" i="30"/>
  <c r="BA26" i="30"/>
  <c r="BH26" i="30" s="1"/>
  <c r="BG25" i="30"/>
  <c r="BF25" i="30"/>
  <c r="BE25" i="30"/>
  <c r="BD25" i="30"/>
  <c r="BC25" i="30"/>
  <c r="BB25" i="30"/>
  <c r="BA25" i="30"/>
  <c r="BH25" i="30" s="1"/>
  <c r="BQ24" i="30"/>
  <c r="BP24" i="30"/>
  <c r="BO24" i="30"/>
  <c r="BN24" i="30"/>
  <c r="BM24" i="30"/>
  <c r="BL24" i="30"/>
  <c r="BK24" i="30"/>
  <c r="BG24" i="30"/>
  <c r="BF24" i="30"/>
  <c r="BE24" i="30"/>
  <c r="BD24" i="30"/>
  <c r="BC24" i="30"/>
  <c r="BB24" i="30"/>
  <c r="BA24" i="30"/>
  <c r="BH24" i="30" s="1"/>
  <c r="BG23" i="30"/>
  <c r="BF23" i="30"/>
  <c r="BE23" i="30"/>
  <c r="BD23" i="30"/>
  <c r="BC23" i="30"/>
  <c r="BB23" i="30"/>
  <c r="BA23" i="30"/>
  <c r="BH23" i="30" s="1"/>
  <c r="BI22" i="30"/>
  <c r="BG22" i="30"/>
  <c r="BF22" i="30"/>
  <c r="BE22" i="30"/>
  <c r="BD22" i="30"/>
  <c r="BH22" i="30" s="1"/>
  <c r="BC22" i="30"/>
  <c r="BB22" i="30"/>
  <c r="BA22" i="30"/>
  <c r="BI21" i="30"/>
  <c r="BG21" i="30"/>
  <c r="BF21" i="30"/>
  <c r="BE21" i="30"/>
  <c r="BD21" i="30"/>
  <c r="BC21" i="30"/>
  <c r="BB21" i="30"/>
  <c r="BA21" i="30"/>
  <c r="BH21" i="30" s="1"/>
  <c r="BI20" i="30"/>
  <c r="BG20" i="30"/>
  <c r="BF20" i="30"/>
  <c r="BE20" i="30"/>
  <c r="BD20" i="30"/>
  <c r="BC20" i="30"/>
  <c r="BB20" i="30"/>
  <c r="BA20" i="30"/>
  <c r="BH20" i="30" s="1"/>
  <c r="BI19" i="30"/>
  <c r="BG19" i="30"/>
  <c r="BF19" i="30"/>
  <c r="BE19" i="30"/>
  <c r="BD19" i="30"/>
  <c r="BC19" i="30"/>
  <c r="BB19" i="30"/>
  <c r="BA19" i="30"/>
  <c r="BH19" i="30" s="1"/>
  <c r="BI18" i="30"/>
  <c r="BG18" i="30"/>
  <c r="BF18" i="30"/>
  <c r="BE18" i="30"/>
  <c r="BD18" i="30"/>
  <c r="BH18" i="30" s="1"/>
  <c r="BC18" i="30"/>
  <c r="BB18" i="30"/>
  <c r="BA18" i="30"/>
  <c r="BI17" i="30"/>
  <c r="BG17" i="30"/>
  <c r="BF17" i="30"/>
  <c r="BE17" i="30"/>
  <c r="BD17" i="30"/>
  <c r="BC17" i="30"/>
  <c r="BB17" i="30"/>
  <c r="BA17" i="30"/>
  <c r="BH17" i="30" s="1"/>
  <c r="BI16" i="30"/>
  <c r="BI24" i="30" s="1"/>
  <c r="BG16" i="30"/>
  <c r="BF16" i="30"/>
  <c r="BE16" i="30"/>
  <c r="BD16" i="30"/>
  <c r="BC16" i="30"/>
  <c r="BB16" i="30"/>
  <c r="BA16" i="30"/>
  <c r="BH16" i="30" s="1"/>
  <c r="BG15" i="30"/>
  <c r="BG41" i="30" s="1"/>
  <c r="BG42" i="30" s="1"/>
  <c r="BQ52" i="30" s="1"/>
  <c r="BF15" i="30"/>
  <c r="BF41" i="30" s="1"/>
  <c r="BF42" i="30" s="1"/>
  <c r="BP52" i="30" s="1"/>
  <c r="BE15" i="30"/>
  <c r="BE41" i="30" s="1"/>
  <c r="BE42" i="30" s="1"/>
  <c r="BO52" i="30" s="1"/>
  <c r="BD15" i="30"/>
  <c r="BD41" i="30" s="1"/>
  <c r="BD42" i="30" s="1"/>
  <c r="BN52" i="30" s="1"/>
  <c r="BC15" i="30"/>
  <c r="BC41" i="30" s="1"/>
  <c r="BC42" i="30" s="1"/>
  <c r="BM52" i="30" s="1"/>
  <c r="BB15" i="30"/>
  <c r="BB41" i="30" s="1"/>
  <c r="BB42" i="30" s="1"/>
  <c r="BL52" i="30" s="1"/>
  <c r="BA15" i="30"/>
  <c r="BA41" i="30" s="1"/>
  <c r="BA42" i="30" s="1"/>
  <c r="BK52" i="30" s="1"/>
  <c r="BH15" i="30" l="1"/>
  <c r="BQ47" i="29" l="1"/>
  <c r="BP47" i="29"/>
  <c r="BO47" i="29"/>
  <c r="BN47" i="29"/>
  <c r="BM47" i="29"/>
  <c r="BL47" i="29"/>
  <c r="BK47" i="29"/>
  <c r="AZ39" i="29"/>
  <c r="AZ40" i="29" s="1"/>
  <c r="AY39" i="29"/>
  <c r="AY40" i="29" s="1"/>
  <c r="AX39" i="29"/>
  <c r="AX40" i="29" s="1"/>
  <c r="AW39" i="29"/>
  <c r="AW40" i="29" s="1"/>
  <c r="AV39" i="29"/>
  <c r="AV40" i="29" s="1"/>
  <c r="AU39" i="29"/>
  <c r="AU40" i="29" s="1"/>
  <c r="AT39" i="29"/>
  <c r="AT40" i="29" s="1"/>
  <c r="AS39" i="29"/>
  <c r="AS40" i="29" s="1"/>
  <c r="AR39" i="29"/>
  <c r="AR40" i="29" s="1"/>
  <c r="AQ39" i="29"/>
  <c r="AQ40" i="29" s="1"/>
  <c r="AP39" i="29"/>
  <c r="AP40" i="29" s="1"/>
  <c r="AO39" i="29"/>
  <c r="AO40" i="29" s="1"/>
  <c r="AN39" i="29"/>
  <c r="AN40" i="29" s="1"/>
  <c r="AM39" i="29"/>
  <c r="AM40" i="29" s="1"/>
  <c r="AL39" i="29"/>
  <c r="AL40" i="29" s="1"/>
  <c r="AK39" i="29"/>
  <c r="AK40" i="29" s="1"/>
  <c r="AJ39" i="29"/>
  <c r="AJ40" i="29" s="1"/>
  <c r="AI39" i="29"/>
  <c r="AI40" i="29" s="1"/>
  <c r="AH39" i="29"/>
  <c r="AH40" i="29" s="1"/>
  <c r="AG39" i="29"/>
  <c r="AG40" i="29" s="1"/>
  <c r="AF39" i="29"/>
  <c r="AF40" i="29" s="1"/>
  <c r="AE39" i="29"/>
  <c r="AE40" i="29" s="1"/>
  <c r="AD39" i="29"/>
  <c r="AD40" i="29" s="1"/>
  <c r="AC39" i="29"/>
  <c r="AC40" i="29" s="1"/>
  <c r="AB39" i="29"/>
  <c r="AB40" i="29" s="1"/>
  <c r="AA39" i="29"/>
  <c r="AA40" i="29" s="1"/>
  <c r="Z39" i="29"/>
  <c r="Z40" i="29" s="1"/>
  <c r="Y39" i="29"/>
  <c r="Y40" i="29" s="1"/>
  <c r="X39" i="29"/>
  <c r="X40" i="29" s="1"/>
  <c r="W39" i="29"/>
  <c r="W40" i="29" s="1"/>
  <c r="V39" i="29"/>
  <c r="V40" i="29" s="1"/>
  <c r="U39" i="29"/>
  <c r="U40" i="29" s="1"/>
  <c r="T39" i="29"/>
  <c r="T40" i="29" s="1"/>
  <c r="S39" i="29"/>
  <c r="S40" i="29" s="1"/>
  <c r="R39" i="29"/>
  <c r="R40" i="29" s="1"/>
  <c r="Q39" i="29"/>
  <c r="Q40" i="29" s="1"/>
  <c r="P39" i="29"/>
  <c r="P40" i="29" s="1"/>
  <c r="O39" i="29"/>
  <c r="O40" i="29" s="1"/>
  <c r="N39" i="29"/>
  <c r="N40" i="29" s="1"/>
  <c r="M39" i="29"/>
  <c r="M40" i="29" s="1"/>
  <c r="L39" i="29"/>
  <c r="L40" i="29" s="1"/>
  <c r="K39" i="29"/>
  <c r="K40" i="29" s="1"/>
  <c r="J39" i="29"/>
  <c r="J40" i="29" s="1"/>
  <c r="I39" i="29"/>
  <c r="I40" i="29" s="1"/>
  <c r="H39" i="29"/>
  <c r="H40" i="29" s="1"/>
  <c r="G39" i="29"/>
  <c r="G40" i="29" s="1"/>
  <c r="F39" i="29"/>
  <c r="F40" i="29" s="1"/>
  <c r="E39" i="29"/>
  <c r="E40" i="29" s="1"/>
  <c r="D39" i="29"/>
  <c r="D40" i="29" s="1"/>
  <c r="BG38" i="29"/>
  <c r="BF38" i="29"/>
  <c r="BE38" i="29"/>
  <c r="BD38" i="29"/>
  <c r="BC38" i="29"/>
  <c r="BH38" i="29" s="1"/>
  <c r="BB38" i="29"/>
  <c r="BA38" i="29"/>
  <c r="BG37" i="29"/>
  <c r="BF37" i="29"/>
  <c r="BE37" i="29"/>
  <c r="BD37" i="29"/>
  <c r="BC37" i="29"/>
  <c r="BH37" i="29" s="1"/>
  <c r="BB37" i="29"/>
  <c r="BA37" i="29"/>
  <c r="BG36" i="29"/>
  <c r="BF36" i="29"/>
  <c r="BE36" i="29"/>
  <c r="BD36" i="29"/>
  <c r="BC36" i="29"/>
  <c r="BH36" i="29" s="1"/>
  <c r="BB36" i="29"/>
  <c r="BA36" i="29"/>
  <c r="BG35" i="29"/>
  <c r="BF35" i="29"/>
  <c r="BE35" i="29"/>
  <c r="BD35" i="29"/>
  <c r="BC35" i="29"/>
  <c r="BH35" i="29" s="1"/>
  <c r="BB35" i="29"/>
  <c r="BA35" i="29"/>
  <c r="BG34" i="29"/>
  <c r="BF34" i="29"/>
  <c r="BE34" i="29"/>
  <c r="BD34" i="29"/>
  <c r="BC34" i="29"/>
  <c r="BH34" i="29" s="1"/>
  <c r="BB34" i="29"/>
  <c r="BA34" i="29"/>
  <c r="BG33" i="29"/>
  <c r="BF33" i="29"/>
  <c r="BE33" i="29"/>
  <c r="BD33" i="29"/>
  <c r="BC33" i="29"/>
  <c r="BH33" i="29" s="1"/>
  <c r="BB33" i="29"/>
  <c r="BA33" i="29"/>
  <c r="BG32" i="29"/>
  <c r="BF32" i="29"/>
  <c r="BE32" i="29"/>
  <c r="BD32" i="29"/>
  <c r="BC32" i="29"/>
  <c r="BH32" i="29" s="1"/>
  <c r="BB32" i="29"/>
  <c r="BA32" i="29"/>
  <c r="BG31" i="29"/>
  <c r="BF31" i="29"/>
  <c r="BE31" i="29"/>
  <c r="BD31" i="29"/>
  <c r="BC31" i="29"/>
  <c r="BH31" i="29" s="1"/>
  <c r="BB31" i="29"/>
  <c r="BA31" i="29"/>
  <c r="BG30" i="29"/>
  <c r="BF30" i="29"/>
  <c r="BE30" i="29"/>
  <c r="BD30" i="29"/>
  <c r="BC30" i="29"/>
  <c r="BH30" i="29" s="1"/>
  <c r="BB30" i="29"/>
  <c r="BA30" i="29"/>
  <c r="BG29" i="29"/>
  <c r="BF29" i="29"/>
  <c r="BE29" i="29"/>
  <c r="BD29" i="29"/>
  <c r="BC29" i="29"/>
  <c r="BH29" i="29" s="1"/>
  <c r="BB29" i="29"/>
  <c r="BA29" i="29"/>
  <c r="BG28" i="29"/>
  <c r="BF28" i="29"/>
  <c r="BE28" i="29"/>
  <c r="BD28" i="29"/>
  <c r="BC28" i="29"/>
  <c r="BH28" i="29" s="1"/>
  <c r="BB28" i="29"/>
  <c r="BA28" i="29"/>
  <c r="BG27" i="29"/>
  <c r="BF27" i="29"/>
  <c r="BE27" i="29"/>
  <c r="BD27" i="29"/>
  <c r="BC27" i="29"/>
  <c r="BH27" i="29" s="1"/>
  <c r="BB27" i="29"/>
  <c r="BA27" i="29"/>
  <c r="BG26" i="29"/>
  <c r="BF26" i="29"/>
  <c r="BE26" i="29"/>
  <c r="BD26" i="29"/>
  <c r="BC26" i="29"/>
  <c r="BH26" i="29" s="1"/>
  <c r="BB26" i="29"/>
  <c r="BA26" i="29"/>
  <c r="BG25" i="29"/>
  <c r="BF25" i="29"/>
  <c r="BE25" i="29"/>
  <c r="BD25" i="29"/>
  <c r="BC25" i="29"/>
  <c r="BH25" i="29" s="1"/>
  <c r="BB25" i="29"/>
  <c r="BA25" i="29"/>
  <c r="BQ24" i="29"/>
  <c r="BP24" i="29"/>
  <c r="BO24" i="29"/>
  <c r="BN24" i="29"/>
  <c r="BM24" i="29"/>
  <c r="BL24" i="29"/>
  <c r="BK24" i="29"/>
  <c r="BG24" i="29"/>
  <c r="BF24" i="29"/>
  <c r="BE24" i="29"/>
  <c r="BD24" i="29"/>
  <c r="BC24" i="29"/>
  <c r="BH24" i="29" s="1"/>
  <c r="BB24" i="29"/>
  <c r="BA24" i="29"/>
  <c r="BG23" i="29"/>
  <c r="BF23" i="29"/>
  <c r="BE23" i="29"/>
  <c r="BD23" i="29"/>
  <c r="BC23" i="29"/>
  <c r="BH23" i="29" s="1"/>
  <c r="BB23" i="29"/>
  <c r="BA23" i="29"/>
  <c r="BI22" i="29"/>
  <c r="BG22" i="29"/>
  <c r="BF22" i="29"/>
  <c r="BE22" i="29"/>
  <c r="BD22" i="29"/>
  <c r="BH22" i="29" s="1"/>
  <c r="BC22" i="29"/>
  <c r="BB22" i="29"/>
  <c r="BA22" i="29"/>
  <c r="BI21" i="29"/>
  <c r="BG21" i="29"/>
  <c r="BF21" i="29"/>
  <c r="BE21" i="29"/>
  <c r="BD21" i="29"/>
  <c r="BC21" i="29"/>
  <c r="BB21" i="29"/>
  <c r="BA21" i="29"/>
  <c r="BH21" i="29" s="1"/>
  <c r="BI20" i="29"/>
  <c r="BG20" i="29"/>
  <c r="BF20" i="29"/>
  <c r="BE20" i="29"/>
  <c r="BD20" i="29"/>
  <c r="BC20" i="29"/>
  <c r="BB20" i="29"/>
  <c r="BA20" i="29"/>
  <c r="BH20" i="29" s="1"/>
  <c r="BI19" i="29"/>
  <c r="BG19" i="29"/>
  <c r="BF19" i="29"/>
  <c r="BE19" i="29"/>
  <c r="BD19" i="29"/>
  <c r="BC19" i="29"/>
  <c r="BH19" i="29" s="1"/>
  <c r="BB19" i="29"/>
  <c r="BA19" i="29"/>
  <c r="BI18" i="29"/>
  <c r="BG18" i="29"/>
  <c r="BF18" i="29"/>
  <c r="BE18" i="29"/>
  <c r="BD18" i="29"/>
  <c r="BH18" i="29" s="1"/>
  <c r="BC18" i="29"/>
  <c r="BB18" i="29"/>
  <c r="BA18" i="29"/>
  <c r="BI17" i="29"/>
  <c r="BG17" i="29"/>
  <c r="BF17" i="29"/>
  <c r="BE17" i="29"/>
  <c r="BD17" i="29"/>
  <c r="BC17" i="29"/>
  <c r="BB17" i="29"/>
  <c r="BA17" i="29"/>
  <c r="BH17" i="29" s="1"/>
  <c r="BI16" i="29"/>
  <c r="BI24" i="29" s="1"/>
  <c r="BG16" i="29"/>
  <c r="BF16" i="29"/>
  <c r="BE16" i="29"/>
  <c r="BD16" i="29"/>
  <c r="BC16" i="29"/>
  <c r="BB16" i="29"/>
  <c r="BA16" i="29"/>
  <c r="BH16" i="29" s="1"/>
  <c r="BG15" i="29"/>
  <c r="BG39" i="29" s="1"/>
  <c r="BG40" i="29" s="1"/>
  <c r="BQ50" i="29" s="1"/>
  <c r="BF15" i="29"/>
  <c r="BF39" i="29" s="1"/>
  <c r="BF40" i="29" s="1"/>
  <c r="BP50" i="29" s="1"/>
  <c r="BE15" i="29"/>
  <c r="BE39" i="29" s="1"/>
  <c r="BE40" i="29" s="1"/>
  <c r="BO50" i="29" s="1"/>
  <c r="BD15" i="29"/>
  <c r="BD39" i="29" s="1"/>
  <c r="BD40" i="29" s="1"/>
  <c r="BN50" i="29" s="1"/>
  <c r="BC15" i="29"/>
  <c r="BC39" i="29" s="1"/>
  <c r="BC40" i="29" s="1"/>
  <c r="BM50" i="29" s="1"/>
  <c r="BB15" i="29"/>
  <c r="BB39" i="29" s="1"/>
  <c r="BB40" i="29" s="1"/>
  <c r="BL50" i="29" s="1"/>
  <c r="BA15" i="29"/>
  <c r="BA39" i="29" s="1"/>
  <c r="BA40" i="29" s="1"/>
  <c r="BK50" i="29" s="1"/>
  <c r="BH15" i="29" l="1"/>
  <c r="AZ32" i="28" l="1"/>
  <c r="AY32" i="28"/>
  <c r="AW32" i="28"/>
  <c r="AV32" i="28"/>
  <c r="AU32" i="28"/>
  <c r="AS26" i="28"/>
  <c r="AS27" i="28" s="1"/>
  <c r="AR26" i="28"/>
  <c r="AR27" i="28" s="1"/>
  <c r="AQ26" i="28"/>
  <c r="AQ27" i="28" s="1"/>
  <c r="AP26" i="28"/>
  <c r="AP27" i="28" s="1"/>
  <c r="AO26" i="28"/>
  <c r="AO27" i="28" s="1"/>
  <c r="AN26" i="28"/>
  <c r="AN27" i="28" s="1"/>
  <c r="AM26" i="28"/>
  <c r="AM27" i="28" s="1"/>
  <c r="AL26" i="28"/>
  <c r="AL27" i="28" s="1"/>
  <c r="AK26" i="28"/>
  <c r="AK27" i="28" s="1"/>
  <c r="AJ26" i="28"/>
  <c r="AJ27" i="28" s="1"/>
  <c r="AI26" i="28"/>
  <c r="AI27" i="28" s="1"/>
  <c r="AH26" i="28"/>
  <c r="AH27" i="28" s="1"/>
  <c r="AG26" i="28"/>
  <c r="AG27" i="28" s="1"/>
  <c r="AF26" i="28"/>
  <c r="AF27" i="28" s="1"/>
  <c r="AE26" i="28"/>
  <c r="AE27" i="28" s="1"/>
  <c r="AD26" i="28"/>
  <c r="AD27" i="28" s="1"/>
  <c r="AC26" i="28"/>
  <c r="AC27" i="28" s="1"/>
  <c r="AB26" i="28"/>
  <c r="AB27" i="28" s="1"/>
  <c r="AA26" i="28"/>
  <c r="AA27" i="28" s="1"/>
  <c r="Z26" i="28"/>
  <c r="Z27" i="28" s="1"/>
  <c r="Y26" i="28"/>
  <c r="Y27" i="28" s="1"/>
  <c r="X26" i="28"/>
  <c r="X27" i="28" s="1"/>
  <c r="W26" i="28"/>
  <c r="W27" i="28" s="1"/>
  <c r="V26" i="28"/>
  <c r="V27" i="28" s="1"/>
  <c r="U26" i="28"/>
  <c r="U27" i="28" s="1"/>
  <c r="T26" i="28"/>
  <c r="T27" i="28" s="1"/>
  <c r="S26" i="28"/>
  <c r="S27" i="28" s="1"/>
  <c r="R26" i="28"/>
  <c r="R27" i="28" s="1"/>
  <c r="Q26" i="28"/>
  <c r="Q27" i="28" s="1"/>
  <c r="P26" i="28"/>
  <c r="P27" i="28" s="1"/>
  <c r="O26" i="28"/>
  <c r="O27" i="28" s="1"/>
  <c r="N26" i="28"/>
  <c r="N27" i="28" s="1"/>
  <c r="M26" i="28"/>
  <c r="M27" i="28" s="1"/>
  <c r="L26" i="28"/>
  <c r="L27" i="28" s="1"/>
  <c r="K26" i="28"/>
  <c r="K27" i="28" s="1"/>
  <c r="J26" i="28"/>
  <c r="J27" i="28" s="1"/>
  <c r="I26" i="28"/>
  <c r="I27" i="28" s="1"/>
  <c r="H26" i="28"/>
  <c r="H27" i="28" s="1"/>
  <c r="G26" i="28"/>
  <c r="G27" i="28" s="1"/>
  <c r="F26" i="28"/>
  <c r="F27" i="28" s="1"/>
  <c r="E26" i="28"/>
  <c r="E27" i="28" s="1"/>
  <c r="D26" i="28"/>
  <c r="D27" i="28" s="1"/>
  <c r="AY25" i="28"/>
  <c r="AX25" i="28"/>
  <c r="AW25" i="28"/>
  <c r="AV25" i="28"/>
  <c r="AZ25" i="28" s="1"/>
  <c r="AU25" i="28"/>
  <c r="AT25" i="28"/>
  <c r="BH24" i="28"/>
  <c r="BG24" i="28"/>
  <c r="BF24" i="28"/>
  <c r="BE24" i="28"/>
  <c r="BD24" i="28"/>
  <c r="BC24" i="28"/>
  <c r="AY24" i="28"/>
  <c r="AX24" i="28"/>
  <c r="AW24" i="28"/>
  <c r="AV24" i="28"/>
  <c r="AU24" i="28"/>
  <c r="AT24" i="28"/>
  <c r="AZ24" i="28" s="1"/>
  <c r="AY23" i="28"/>
  <c r="AX23" i="28"/>
  <c r="AW23" i="28"/>
  <c r="AV23" i="28"/>
  <c r="AU23" i="28"/>
  <c r="AT23" i="28"/>
  <c r="AZ23" i="28" s="1"/>
  <c r="BA22" i="28"/>
  <c r="AY22" i="28"/>
  <c r="AX22" i="28"/>
  <c r="AW22" i="28"/>
  <c r="AV22" i="28"/>
  <c r="AU22" i="28"/>
  <c r="AT22" i="28"/>
  <c r="AZ22" i="28" s="1"/>
  <c r="BA21" i="28"/>
  <c r="AY21" i="28"/>
  <c r="AX21" i="28"/>
  <c r="AW21" i="28"/>
  <c r="AV21" i="28"/>
  <c r="AU21" i="28"/>
  <c r="AT21" i="28"/>
  <c r="AZ21" i="28" s="1"/>
  <c r="BA20" i="28"/>
  <c r="AY20" i="28"/>
  <c r="AX20" i="28"/>
  <c r="AW20" i="28"/>
  <c r="AV20" i="28"/>
  <c r="AU20" i="28"/>
  <c r="AT20" i="28"/>
  <c r="AZ20" i="28" s="1"/>
  <c r="BA19" i="28"/>
  <c r="AY19" i="28"/>
  <c r="AX19" i="28"/>
  <c r="AW19" i="28"/>
  <c r="AV19" i="28"/>
  <c r="AU19" i="28"/>
  <c r="AT19" i="28"/>
  <c r="AZ19" i="28" s="1"/>
  <c r="BA18" i="28"/>
  <c r="AY18" i="28"/>
  <c r="AX18" i="28"/>
  <c r="AW18" i="28"/>
  <c r="AV18" i="28"/>
  <c r="AU18" i="28"/>
  <c r="AT18" i="28"/>
  <c r="AZ18" i="28" s="1"/>
  <c r="BA17" i="28"/>
  <c r="AY17" i="28"/>
  <c r="AX17" i="28"/>
  <c r="AW17" i="28"/>
  <c r="AV17" i="28"/>
  <c r="AU17" i="28"/>
  <c r="AT17" i="28"/>
  <c r="AZ17" i="28" s="1"/>
  <c r="BA16" i="28"/>
  <c r="BA24" i="28" s="1"/>
  <c r="AY16" i="28"/>
  <c r="AY26" i="28" s="1"/>
  <c r="AY27" i="28" s="1"/>
  <c r="AZ35" i="28" s="1"/>
  <c r="AX16" i="28"/>
  <c r="AX26" i="28" s="1"/>
  <c r="AX27" i="28" s="1"/>
  <c r="AY35" i="28" s="1"/>
  <c r="AW16" i="28"/>
  <c r="AW26" i="28" s="1"/>
  <c r="AW27" i="28" s="1"/>
  <c r="AX35" i="28" s="1"/>
  <c r="AV16" i="28"/>
  <c r="AV26" i="28" s="1"/>
  <c r="AV27" i="28" s="1"/>
  <c r="AW35" i="28" s="1"/>
  <c r="AU16" i="28"/>
  <c r="AU26" i="28" s="1"/>
  <c r="AU27" i="28" s="1"/>
  <c r="AV35" i="28" s="1"/>
  <c r="AT16" i="28"/>
  <c r="AT26" i="28" s="1"/>
  <c r="AT27" i="28" s="1"/>
  <c r="AU35" i="28" s="1"/>
  <c r="AZ15" i="28"/>
  <c r="AZ16" i="28" l="1"/>
  <c r="BQ47" i="27" l="1"/>
  <c r="BP47" i="27"/>
  <c r="BO47" i="27"/>
  <c r="BN47" i="27"/>
  <c r="BM47" i="27"/>
  <c r="BL47" i="27"/>
  <c r="BK47" i="27"/>
  <c r="AZ39" i="27"/>
  <c r="AZ40" i="27" s="1"/>
  <c r="AY39" i="27"/>
  <c r="AY40" i="27" s="1"/>
  <c r="AX39" i="27"/>
  <c r="AX40" i="27" s="1"/>
  <c r="AW39" i="27"/>
  <c r="AW40" i="27" s="1"/>
  <c r="AV39" i="27"/>
  <c r="AV40" i="27" s="1"/>
  <c r="AU39" i="27"/>
  <c r="AU40" i="27" s="1"/>
  <c r="AT39" i="27"/>
  <c r="AT40" i="27" s="1"/>
  <c r="AS39" i="27"/>
  <c r="AS40" i="27" s="1"/>
  <c r="AR39" i="27"/>
  <c r="AR40" i="27" s="1"/>
  <c r="AQ39" i="27"/>
  <c r="AQ40" i="27" s="1"/>
  <c r="AP39" i="27"/>
  <c r="AP40" i="27" s="1"/>
  <c r="AO39" i="27"/>
  <c r="AO40" i="27" s="1"/>
  <c r="AN39" i="27"/>
  <c r="AN40" i="27" s="1"/>
  <c r="AM39" i="27"/>
  <c r="AM40" i="27" s="1"/>
  <c r="AL39" i="27"/>
  <c r="AL40" i="27" s="1"/>
  <c r="AK39" i="27"/>
  <c r="AK40" i="27" s="1"/>
  <c r="AJ39" i="27"/>
  <c r="AJ40" i="27" s="1"/>
  <c r="AI39" i="27"/>
  <c r="AI40" i="27" s="1"/>
  <c r="AH39" i="27"/>
  <c r="AH40" i="27" s="1"/>
  <c r="AG39" i="27"/>
  <c r="AG40" i="27" s="1"/>
  <c r="AF39" i="27"/>
  <c r="AF40" i="27" s="1"/>
  <c r="AE39" i="27"/>
  <c r="AE40" i="27" s="1"/>
  <c r="AD39" i="27"/>
  <c r="AD40" i="27" s="1"/>
  <c r="AC39" i="27"/>
  <c r="AC40" i="27" s="1"/>
  <c r="AB39" i="27"/>
  <c r="AB40" i="27" s="1"/>
  <c r="AA39" i="27"/>
  <c r="AA40" i="27" s="1"/>
  <c r="Z39" i="27"/>
  <c r="Z40" i="27" s="1"/>
  <c r="Y39" i="27"/>
  <c r="Y40" i="27" s="1"/>
  <c r="X39" i="27"/>
  <c r="X40" i="27" s="1"/>
  <c r="W39" i="27"/>
  <c r="W40" i="27" s="1"/>
  <c r="V39" i="27"/>
  <c r="V40" i="27" s="1"/>
  <c r="U39" i="27"/>
  <c r="U40" i="27" s="1"/>
  <c r="T39" i="27"/>
  <c r="T40" i="27" s="1"/>
  <c r="S39" i="27"/>
  <c r="S40" i="27" s="1"/>
  <c r="R39" i="27"/>
  <c r="R40" i="27" s="1"/>
  <c r="Q39" i="27"/>
  <c r="Q40" i="27" s="1"/>
  <c r="P39" i="27"/>
  <c r="P40" i="27" s="1"/>
  <c r="O39" i="27"/>
  <c r="O40" i="27" s="1"/>
  <c r="N39" i="27"/>
  <c r="N40" i="27" s="1"/>
  <c r="M39" i="27"/>
  <c r="M40" i="27" s="1"/>
  <c r="L39" i="27"/>
  <c r="L40" i="27" s="1"/>
  <c r="K39" i="27"/>
  <c r="K40" i="27" s="1"/>
  <c r="J39" i="27"/>
  <c r="J40" i="27" s="1"/>
  <c r="I39" i="27"/>
  <c r="I40" i="27" s="1"/>
  <c r="H39" i="27"/>
  <c r="H40" i="27" s="1"/>
  <c r="G39" i="27"/>
  <c r="G40" i="27" s="1"/>
  <c r="F39" i="27"/>
  <c r="F40" i="27" s="1"/>
  <c r="E39" i="27"/>
  <c r="E40" i="27" s="1"/>
  <c r="D39" i="27"/>
  <c r="D40" i="27" s="1"/>
  <c r="BG38" i="27"/>
  <c r="BF38" i="27"/>
  <c r="BE38" i="27"/>
  <c r="BD38" i="27"/>
  <c r="BC38" i="27"/>
  <c r="BB38" i="27"/>
  <c r="BA38" i="27"/>
  <c r="BH38" i="27" s="1"/>
  <c r="BG37" i="27"/>
  <c r="BF37" i="27"/>
  <c r="BE37" i="27"/>
  <c r="BD37" i="27"/>
  <c r="BC37" i="27"/>
  <c r="BB37" i="27"/>
  <c r="BA37" i="27"/>
  <c r="BH37" i="27" s="1"/>
  <c r="BG36" i="27"/>
  <c r="BF36" i="27"/>
  <c r="BE36" i="27"/>
  <c r="BD36" i="27"/>
  <c r="BC36" i="27"/>
  <c r="BB36" i="27"/>
  <c r="BA36" i="27"/>
  <c r="BH36" i="27" s="1"/>
  <c r="BG35" i="27"/>
  <c r="BF35" i="27"/>
  <c r="BE35" i="27"/>
  <c r="BD35" i="27"/>
  <c r="BC35" i="27"/>
  <c r="BB35" i="27"/>
  <c r="BA35" i="27"/>
  <c r="BH35" i="27" s="1"/>
  <c r="BG34" i="27"/>
  <c r="BF34" i="27"/>
  <c r="BE34" i="27"/>
  <c r="BD34" i="27"/>
  <c r="BC34" i="27"/>
  <c r="BB34" i="27"/>
  <c r="BA34" i="27"/>
  <c r="BH34" i="27" s="1"/>
  <c r="BG33" i="27"/>
  <c r="BF33" i="27"/>
  <c r="BE33" i="27"/>
  <c r="BD33" i="27"/>
  <c r="BC33" i="27"/>
  <c r="BB33" i="27"/>
  <c r="BA33" i="27"/>
  <c r="BH33" i="27" s="1"/>
  <c r="BG32" i="27"/>
  <c r="BF32" i="27"/>
  <c r="BE32" i="27"/>
  <c r="BD32" i="27"/>
  <c r="BC32" i="27"/>
  <c r="BB32" i="27"/>
  <c r="BA32" i="27"/>
  <c r="BH32" i="27" s="1"/>
  <c r="BG31" i="27"/>
  <c r="BF31" i="27"/>
  <c r="BE31" i="27"/>
  <c r="BD31" i="27"/>
  <c r="BC31" i="27"/>
  <c r="BB31" i="27"/>
  <c r="BA31" i="27"/>
  <c r="BH31" i="27" s="1"/>
  <c r="BG30" i="27"/>
  <c r="BF30" i="27"/>
  <c r="BE30" i="27"/>
  <c r="BD30" i="27"/>
  <c r="BC30" i="27"/>
  <c r="BB30" i="27"/>
  <c r="BA30" i="27"/>
  <c r="BH30" i="27" s="1"/>
  <c r="BG29" i="27"/>
  <c r="BF29" i="27"/>
  <c r="BE29" i="27"/>
  <c r="BD29" i="27"/>
  <c r="BC29" i="27"/>
  <c r="BB29" i="27"/>
  <c r="BA29" i="27"/>
  <c r="BH29" i="27" s="1"/>
  <c r="BG28" i="27"/>
  <c r="BF28" i="27"/>
  <c r="BE28" i="27"/>
  <c r="BD28" i="27"/>
  <c r="BC28" i="27"/>
  <c r="BB28" i="27"/>
  <c r="BA28" i="27"/>
  <c r="BH28" i="27" s="1"/>
  <c r="BG27" i="27"/>
  <c r="BF27" i="27"/>
  <c r="BE27" i="27"/>
  <c r="BD27" i="27"/>
  <c r="BC27" i="27"/>
  <c r="BB27" i="27"/>
  <c r="BA27" i="27"/>
  <c r="BH27" i="27" s="1"/>
  <c r="BG26" i="27"/>
  <c r="BF26" i="27"/>
  <c r="BE26" i="27"/>
  <c r="BD26" i="27"/>
  <c r="BC26" i="27"/>
  <c r="BB26" i="27"/>
  <c r="BA26" i="27"/>
  <c r="BH26" i="27" s="1"/>
  <c r="BG25" i="27"/>
  <c r="BF25" i="27"/>
  <c r="BE25" i="27"/>
  <c r="BD25" i="27"/>
  <c r="BC25" i="27"/>
  <c r="BB25" i="27"/>
  <c r="BA25" i="27"/>
  <c r="BH25" i="27" s="1"/>
  <c r="BQ24" i="27"/>
  <c r="BP24" i="27"/>
  <c r="BO24" i="27"/>
  <c r="BN24" i="27"/>
  <c r="BM24" i="27"/>
  <c r="BL24" i="27"/>
  <c r="BK24" i="27"/>
  <c r="BG24" i="27"/>
  <c r="BF24" i="27"/>
  <c r="BE24" i="27"/>
  <c r="BD24" i="27"/>
  <c r="BC24" i="27"/>
  <c r="BB24" i="27"/>
  <c r="BA24" i="27"/>
  <c r="BH24" i="27" s="1"/>
  <c r="BG23" i="27"/>
  <c r="BF23" i="27"/>
  <c r="BE23" i="27"/>
  <c r="BD23" i="27"/>
  <c r="BC23" i="27"/>
  <c r="BB23" i="27"/>
  <c r="BA23" i="27"/>
  <c r="BH23" i="27" s="1"/>
  <c r="BI22" i="27"/>
  <c r="BG22" i="27"/>
  <c r="BF22" i="27"/>
  <c r="BE22" i="27"/>
  <c r="BD22" i="27"/>
  <c r="BH22" i="27" s="1"/>
  <c r="BC22" i="27"/>
  <c r="BB22" i="27"/>
  <c r="BA22" i="27"/>
  <c r="BI21" i="27"/>
  <c r="BG21" i="27"/>
  <c r="BF21" i="27"/>
  <c r="BE21" i="27"/>
  <c r="BD21" i="27"/>
  <c r="BC21" i="27"/>
  <c r="BB21" i="27"/>
  <c r="BA21" i="27"/>
  <c r="BH21" i="27" s="1"/>
  <c r="BI20" i="27"/>
  <c r="BG20" i="27"/>
  <c r="BF20" i="27"/>
  <c r="BE20" i="27"/>
  <c r="BD20" i="27"/>
  <c r="BC20" i="27"/>
  <c r="BB20" i="27"/>
  <c r="BH20" i="27" s="1"/>
  <c r="BA20" i="27"/>
  <c r="BI19" i="27"/>
  <c r="BG19" i="27"/>
  <c r="BF19" i="27"/>
  <c r="BE19" i="27"/>
  <c r="BD19" i="27"/>
  <c r="BC19" i="27"/>
  <c r="BB19" i="27"/>
  <c r="BA19" i="27"/>
  <c r="BH19" i="27" s="1"/>
  <c r="BI18" i="27"/>
  <c r="BG18" i="27"/>
  <c r="BF18" i="27"/>
  <c r="BE18" i="27"/>
  <c r="BD18" i="27"/>
  <c r="BH18" i="27" s="1"/>
  <c r="BC18" i="27"/>
  <c r="BB18" i="27"/>
  <c r="BA18" i="27"/>
  <c r="BI17" i="27"/>
  <c r="BG17" i="27"/>
  <c r="BF17" i="27"/>
  <c r="BE17" i="27"/>
  <c r="BD17" i="27"/>
  <c r="BC17" i="27"/>
  <c r="BB17" i="27"/>
  <c r="BA17" i="27"/>
  <c r="BH17" i="27" s="1"/>
  <c r="BI16" i="27"/>
  <c r="BI24" i="27" s="1"/>
  <c r="BG16" i="27"/>
  <c r="BF16" i="27"/>
  <c r="BE16" i="27"/>
  <c r="BD16" i="27"/>
  <c r="BC16" i="27"/>
  <c r="BB16" i="27"/>
  <c r="BH16" i="27" s="1"/>
  <c r="BA16" i="27"/>
  <c r="BG15" i="27"/>
  <c r="BG39" i="27" s="1"/>
  <c r="BG40" i="27" s="1"/>
  <c r="BQ50" i="27" s="1"/>
  <c r="BF15" i="27"/>
  <c r="BF39" i="27" s="1"/>
  <c r="BF40" i="27" s="1"/>
  <c r="BP50" i="27" s="1"/>
  <c r="BE15" i="27"/>
  <c r="BE39" i="27" s="1"/>
  <c r="BE40" i="27" s="1"/>
  <c r="BO50" i="27" s="1"/>
  <c r="BD15" i="27"/>
  <c r="BD39" i="27" s="1"/>
  <c r="BD40" i="27" s="1"/>
  <c r="BN50" i="27" s="1"/>
  <c r="BC15" i="27"/>
  <c r="BC39" i="27" s="1"/>
  <c r="BC40" i="27" s="1"/>
  <c r="BM50" i="27" s="1"/>
  <c r="BB15" i="27"/>
  <c r="BB39" i="27" s="1"/>
  <c r="BB40" i="27" s="1"/>
  <c r="BL50" i="27" s="1"/>
  <c r="BA15" i="27"/>
  <c r="BA39" i="27" s="1"/>
  <c r="BA40" i="27" s="1"/>
  <c r="BK50" i="27" s="1"/>
  <c r="BH15" i="27" l="1"/>
  <c r="BH50" i="26" l="1"/>
  <c r="BG50" i="26"/>
  <c r="BF50" i="26"/>
  <c r="BE50" i="26"/>
  <c r="BD50" i="26"/>
  <c r="BC50" i="26"/>
  <c r="AS42" i="26"/>
  <c r="AS43" i="26" s="1"/>
  <c r="AR42" i="26"/>
  <c r="AR43" i="26" s="1"/>
  <c r="AQ42" i="26"/>
  <c r="AQ43" i="26" s="1"/>
  <c r="AP42" i="26"/>
  <c r="AP43" i="26" s="1"/>
  <c r="AO42" i="26"/>
  <c r="AO43" i="26" s="1"/>
  <c r="AN42" i="26"/>
  <c r="AN43" i="26" s="1"/>
  <c r="AM42" i="26"/>
  <c r="AM43" i="26" s="1"/>
  <c r="AL42" i="26"/>
  <c r="AL43" i="26" s="1"/>
  <c r="AK42" i="26"/>
  <c r="AK43" i="26" s="1"/>
  <c r="AJ42" i="26"/>
  <c r="AJ43" i="26" s="1"/>
  <c r="AI42" i="26"/>
  <c r="AI43" i="26" s="1"/>
  <c r="AH42" i="26"/>
  <c r="AH43" i="26" s="1"/>
  <c r="AG42" i="26"/>
  <c r="AG43" i="26" s="1"/>
  <c r="AF42" i="26"/>
  <c r="AF43" i="26" s="1"/>
  <c r="AE42" i="26"/>
  <c r="AE43" i="26" s="1"/>
  <c r="AD42" i="26"/>
  <c r="AD43" i="26" s="1"/>
  <c r="AC42" i="26"/>
  <c r="AC43" i="26" s="1"/>
  <c r="AB42" i="26"/>
  <c r="AB43" i="26" s="1"/>
  <c r="AA42" i="26"/>
  <c r="AA43" i="26" s="1"/>
  <c r="Z42" i="26"/>
  <c r="Z43" i="26" s="1"/>
  <c r="Y42" i="26"/>
  <c r="Y43" i="26" s="1"/>
  <c r="X42" i="26"/>
  <c r="X43" i="26" s="1"/>
  <c r="W42" i="26"/>
  <c r="W43" i="26" s="1"/>
  <c r="V42" i="26"/>
  <c r="V43" i="26" s="1"/>
  <c r="U42" i="26"/>
  <c r="U43" i="26" s="1"/>
  <c r="T42" i="26"/>
  <c r="T43" i="26" s="1"/>
  <c r="S42" i="26"/>
  <c r="S43" i="26" s="1"/>
  <c r="R42" i="26"/>
  <c r="R43" i="26" s="1"/>
  <c r="Q42" i="26"/>
  <c r="Q43" i="26" s="1"/>
  <c r="P42" i="26"/>
  <c r="P43" i="26" s="1"/>
  <c r="O42" i="26"/>
  <c r="O43" i="26" s="1"/>
  <c r="N42" i="26"/>
  <c r="N43" i="26" s="1"/>
  <c r="M42" i="26"/>
  <c r="M43" i="26" s="1"/>
  <c r="L42" i="26"/>
  <c r="L43" i="26" s="1"/>
  <c r="K42" i="26"/>
  <c r="K43" i="26" s="1"/>
  <c r="J42" i="26"/>
  <c r="J43" i="26" s="1"/>
  <c r="I42" i="26"/>
  <c r="I43" i="26" s="1"/>
  <c r="H42" i="26"/>
  <c r="H43" i="26" s="1"/>
  <c r="G42" i="26"/>
  <c r="G43" i="26" s="1"/>
  <c r="F42" i="26"/>
  <c r="F43" i="26" s="1"/>
  <c r="E42" i="26"/>
  <c r="E43" i="26" s="1"/>
  <c r="D42" i="26"/>
  <c r="D43" i="26" s="1"/>
  <c r="AY41" i="26"/>
  <c r="AX41" i="26"/>
  <c r="AW41" i="26"/>
  <c r="AV41" i="26"/>
  <c r="AU41" i="26"/>
  <c r="AT41" i="26"/>
  <c r="AY40" i="26"/>
  <c r="AX40" i="26"/>
  <c r="AW40" i="26"/>
  <c r="AV40" i="26"/>
  <c r="AU40" i="26"/>
  <c r="AT40" i="26"/>
  <c r="AY39" i="26"/>
  <c r="AX39" i="26"/>
  <c r="AW39" i="26"/>
  <c r="AV39" i="26"/>
  <c r="AU39" i="26"/>
  <c r="AT39" i="26"/>
  <c r="AY38" i="26"/>
  <c r="AX38" i="26"/>
  <c r="AW38" i="26"/>
  <c r="AV38" i="26"/>
  <c r="AU38" i="26"/>
  <c r="AT38" i="26"/>
  <c r="AY37" i="26"/>
  <c r="AX37" i="26"/>
  <c r="AW37" i="26"/>
  <c r="AV37" i="26"/>
  <c r="AU37" i="26"/>
  <c r="AT37" i="26"/>
  <c r="AY36" i="26"/>
  <c r="AX36" i="26"/>
  <c r="AW36" i="26"/>
  <c r="AV36" i="26"/>
  <c r="AU36" i="26"/>
  <c r="AT36" i="26"/>
  <c r="AY35" i="26"/>
  <c r="AX35" i="26"/>
  <c r="AW35" i="26"/>
  <c r="AV35" i="26"/>
  <c r="AU35" i="26"/>
  <c r="AT35" i="26"/>
  <c r="AY34" i="26"/>
  <c r="AX34" i="26"/>
  <c r="AW34" i="26"/>
  <c r="AV34" i="26"/>
  <c r="AU34" i="26"/>
  <c r="AT34" i="26"/>
  <c r="AY33" i="26"/>
  <c r="AX33" i="26"/>
  <c r="AW33" i="26"/>
  <c r="AV33" i="26"/>
  <c r="AU33" i="26"/>
  <c r="AT33" i="26"/>
  <c r="AY32" i="26"/>
  <c r="AX32" i="26"/>
  <c r="AW32" i="26"/>
  <c r="AV32" i="26"/>
  <c r="AU32" i="26"/>
  <c r="AT32" i="26"/>
  <c r="AY31" i="26"/>
  <c r="AX31" i="26"/>
  <c r="AW31" i="26"/>
  <c r="AV31" i="26"/>
  <c r="AU31" i="26"/>
  <c r="AT31" i="26"/>
  <c r="AY30" i="26"/>
  <c r="AX30" i="26"/>
  <c r="AW30" i="26"/>
  <c r="AV30" i="26"/>
  <c r="AU30" i="26"/>
  <c r="AT30" i="26"/>
  <c r="AY29" i="26"/>
  <c r="AX29" i="26"/>
  <c r="AW29" i="26"/>
  <c r="AV29" i="26"/>
  <c r="AU29" i="26"/>
  <c r="AZ29" i="26" s="1"/>
  <c r="AT29" i="26"/>
  <c r="AY28" i="26"/>
  <c r="AX28" i="26"/>
  <c r="AW28" i="26"/>
  <c r="AV28" i="26"/>
  <c r="AU28" i="26"/>
  <c r="AT28" i="26"/>
  <c r="AZ28" i="26" s="1"/>
  <c r="AY27" i="26"/>
  <c r="AX27" i="26"/>
  <c r="AW27" i="26"/>
  <c r="AV27" i="26"/>
  <c r="AU27" i="26"/>
  <c r="AT27" i="26"/>
  <c r="AZ27" i="26" s="1"/>
  <c r="AY26" i="26"/>
  <c r="AX26" i="26"/>
  <c r="AW26" i="26"/>
  <c r="AV26" i="26"/>
  <c r="AZ26" i="26" s="1"/>
  <c r="AU26" i="26"/>
  <c r="AT26" i="26"/>
  <c r="BH25" i="26"/>
  <c r="BG25" i="26"/>
  <c r="BF25" i="26"/>
  <c r="BE25" i="26"/>
  <c r="BD25" i="26"/>
  <c r="BC25" i="26"/>
  <c r="AY25" i="26"/>
  <c r="AX25" i="26"/>
  <c r="AW25" i="26"/>
  <c r="AV25" i="26"/>
  <c r="AU25" i="26"/>
  <c r="AT25" i="26"/>
  <c r="AZ25" i="26" s="1"/>
  <c r="AY24" i="26"/>
  <c r="AX24" i="26"/>
  <c r="AW24" i="26"/>
  <c r="AV24" i="26"/>
  <c r="AU24" i="26"/>
  <c r="AT24" i="26"/>
  <c r="AZ24" i="26" s="1"/>
  <c r="BA23" i="26"/>
  <c r="AY23" i="26"/>
  <c r="AX23" i="26"/>
  <c r="AW23" i="26"/>
  <c r="AV23" i="26"/>
  <c r="AU23" i="26"/>
  <c r="AT23" i="26"/>
  <c r="AZ23" i="26" s="1"/>
  <c r="AY22" i="26"/>
  <c r="AX22" i="26"/>
  <c r="AW22" i="26"/>
  <c r="AV22" i="26"/>
  <c r="AU22" i="26"/>
  <c r="AT22" i="26"/>
  <c r="BA21" i="26"/>
  <c r="AY21" i="26"/>
  <c r="AX21" i="26"/>
  <c r="AW21" i="26"/>
  <c r="AV21" i="26"/>
  <c r="AU21" i="26"/>
  <c r="AZ21" i="26" s="1"/>
  <c r="AT21" i="26"/>
  <c r="BA20" i="26"/>
  <c r="AY20" i="26"/>
  <c r="AX20" i="26"/>
  <c r="AW20" i="26"/>
  <c r="AV20" i="26"/>
  <c r="AU20" i="26"/>
  <c r="AZ20" i="26" s="1"/>
  <c r="AT20" i="26"/>
  <c r="BA19" i="26"/>
  <c r="AY19" i="26"/>
  <c r="AX19" i="26"/>
  <c r="AW19" i="26"/>
  <c r="AV19" i="26"/>
  <c r="AU19" i="26"/>
  <c r="AZ19" i="26" s="1"/>
  <c r="AT19" i="26"/>
  <c r="BA18" i="26"/>
  <c r="AY18" i="26"/>
  <c r="AX18" i="26"/>
  <c r="AW18" i="26"/>
  <c r="AV18" i="26"/>
  <c r="AU18" i="26"/>
  <c r="AZ18" i="26" s="1"/>
  <c r="AT18" i="26"/>
  <c r="BA17" i="26"/>
  <c r="AY17" i="26"/>
  <c r="AX17" i="26"/>
  <c r="AW17" i="26"/>
  <c r="AV17" i="26"/>
  <c r="AU17" i="26"/>
  <c r="AT17" i="26"/>
  <c r="AZ17" i="26" s="1"/>
  <c r="BA16" i="26"/>
  <c r="BA25" i="26" s="1"/>
  <c r="AY16" i="26"/>
  <c r="AX16" i="26"/>
  <c r="AW16" i="26"/>
  <c r="AV16" i="26"/>
  <c r="AU16" i="26"/>
  <c r="AT16" i="26"/>
  <c r="AZ16" i="26" s="1"/>
  <c r="AY15" i="26"/>
  <c r="AY42" i="26" s="1"/>
  <c r="AY43" i="26" s="1"/>
  <c r="BH53" i="26" s="1"/>
  <c r="AX15" i="26"/>
  <c r="AX42" i="26" s="1"/>
  <c r="AX43" i="26" s="1"/>
  <c r="BG53" i="26" s="1"/>
  <c r="AW15" i="26"/>
  <c r="AW42" i="26" s="1"/>
  <c r="AW43" i="26" s="1"/>
  <c r="BF53" i="26" s="1"/>
  <c r="AV15" i="26"/>
  <c r="AV42" i="26" s="1"/>
  <c r="AV43" i="26" s="1"/>
  <c r="BE53" i="26" s="1"/>
  <c r="AU15" i="26"/>
  <c r="AU42" i="26" s="1"/>
  <c r="AU43" i="26" s="1"/>
  <c r="BD53" i="26" s="1"/>
  <c r="AT15" i="26"/>
  <c r="AT42" i="26" s="1"/>
  <c r="AT43" i="26" s="1"/>
  <c r="BC53" i="26" s="1"/>
  <c r="AZ15" i="26" l="1"/>
  <c r="BY46" i="25" l="1"/>
  <c r="BU46" i="25"/>
  <c r="BT46" i="25"/>
  <c r="BS46" i="25"/>
  <c r="BR46" i="25"/>
  <c r="BG39" i="25"/>
  <c r="BG40" i="25" s="1"/>
  <c r="BF39" i="25"/>
  <c r="BF40" i="25" s="1"/>
  <c r="BE39" i="25"/>
  <c r="BE40" i="25" s="1"/>
  <c r="BD39" i="25"/>
  <c r="BD40" i="25" s="1"/>
  <c r="BC39" i="25"/>
  <c r="BC40" i="25" s="1"/>
  <c r="BB39" i="25"/>
  <c r="BB40" i="25" s="1"/>
  <c r="BA39" i="25"/>
  <c r="BA40" i="25" s="1"/>
  <c r="AZ39" i="25"/>
  <c r="AZ40" i="25" s="1"/>
  <c r="AY39" i="25"/>
  <c r="AY40" i="25" s="1"/>
  <c r="AX39" i="25"/>
  <c r="AX40" i="25" s="1"/>
  <c r="AW39" i="25"/>
  <c r="AW40" i="25" s="1"/>
  <c r="AV39" i="25"/>
  <c r="AV40" i="25" s="1"/>
  <c r="AU39" i="25"/>
  <c r="AU40" i="25" s="1"/>
  <c r="AT39" i="25"/>
  <c r="AT40" i="25" s="1"/>
  <c r="AS39" i="25"/>
  <c r="AS40" i="25" s="1"/>
  <c r="AR39" i="25"/>
  <c r="AR40" i="25" s="1"/>
  <c r="AQ39" i="25"/>
  <c r="AQ40" i="25" s="1"/>
  <c r="AP39" i="25"/>
  <c r="AP40" i="25" s="1"/>
  <c r="AO39" i="25"/>
  <c r="AO40" i="25" s="1"/>
  <c r="AN39" i="25"/>
  <c r="AN40" i="25" s="1"/>
  <c r="AM39" i="25"/>
  <c r="AM40" i="25" s="1"/>
  <c r="AL39" i="25"/>
  <c r="AL40" i="25" s="1"/>
  <c r="AK39" i="25"/>
  <c r="AK40" i="25" s="1"/>
  <c r="AJ39" i="25"/>
  <c r="AJ40" i="25" s="1"/>
  <c r="AI39" i="25"/>
  <c r="AI40" i="25" s="1"/>
  <c r="AH39" i="25"/>
  <c r="AH40" i="25" s="1"/>
  <c r="AG39" i="25"/>
  <c r="AG40" i="25" s="1"/>
  <c r="AF39" i="25"/>
  <c r="AF40" i="25" s="1"/>
  <c r="AE39" i="25"/>
  <c r="AE40" i="25" s="1"/>
  <c r="AD39" i="25"/>
  <c r="AD40" i="25" s="1"/>
  <c r="AC39" i="25"/>
  <c r="AC40" i="25" s="1"/>
  <c r="AB39" i="25"/>
  <c r="AB40" i="25" s="1"/>
  <c r="AA39" i="25"/>
  <c r="AA40" i="25" s="1"/>
  <c r="Z39" i="25"/>
  <c r="Z40" i="25" s="1"/>
  <c r="Y39" i="25"/>
  <c r="Y40" i="25" s="1"/>
  <c r="X39" i="25"/>
  <c r="X40" i="25" s="1"/>
  <c r="W39" i="25"/>
  <c r="W40" i="25" s="1"/>
  <c r="V39" i="25"/>
  <c r="V40" i="25" s="1"/>
  <c r="U39" i="25"/>
  <c r="U40" i="25" s="1"/>
  <c r="T39" i="25"/>
  <c r="T40" i="25" s="1"/>
  <c r="S39" i="25"/>
  <c r="S40" i="25" s="1"/>
  <c r="R39" i="25"/>
  <c r="R40" i="25" s="1"/>
  <c r="Q39" i="25"/>
  <c r="Q40" i="25" s="1"/>
  <c r="P39" i="25"/>
  <c r="P40" i="25" s="1"/>
  <c r="O39" i="25"/>
  <c r="O40" i="25" s="1"/>
  <c r="N39" i="25"/>
  <c r="N40" i="25" s="1"/>
  <c r="M39" i="25"/>
  <c r="M40" i="25" s="1"/>
  <c r="L39" i="25"/>
  <c r="L40" i="25" s="1"/>
  <c r="K39" i="25"/>
  <c r="K40" i="25" s="1"/>
  <c r="J39" i="25"/>
  <c r="J40" i="25" s="1"/>
  <c r="I39" i="25"/>
  <c r="I40" i="25" s="1"/>
  <c r="H39" i="25"/>
  <c r="H40" i="25" s="1"/>
  <c r="G39" i="25"/>
  <c r="G40" i="25" s="1"/>
  <c r="F39" i="25"/>
  <c r="F40" i="25" s="1"/>
  <c r="E39" i="25"/>
  <c r="E40" i="25" s="1"/>
  <c r="D39" i="25"/>
  <c r="D40" i="25" s="1"/>
  <c r="BP38" i="25"/>
  <c r="BP37" i="25"/>
  <c r="BP36" i="25"/>
  <c r="BP35" i="25"/>
  <c r="BO34" i="25"/>
  <c r="BN34" i="25"/>
  <c r="BM34" i="25"/>
  <c r="BL34" i="25"/>
  <c r="BK34" i="25"/>
  <c r="BJ34" i="25"/>
  <c r="BI34" i="25"/>
  <c r="BH34" i="25"/>
  <c r="BP34" i="25" s="1"/>
  <c r="BO33" i="25"/>
  <c r="BN33" i="25"/>
  <c r="BM33" i="25"/>
  <c r="BL33" i="25"/>
  <c r="BK33" i="25"/>
  <c r="BJ33" i="25"/>
  <c r="BI33" i="25"/>
  <c r="BH33" i="25"/>
  <c r="BP33" i="25" s="1"/>
  <c r="BO32" i="25"/>
  <c r="BN32" i="25"/>
  <c r="BM32" i="25"/>
  <c r="BL32" i="25"/>
  <c r="BK32" i="25"/>
  <c r="BJ32" i="25"/>
  <c r="BI32" i="25"/>
  <c r="BH32" i="25"/>
  <c r="BP32" i="25" s="1"/>
  <c r="BO31" i="25"/>
  <c r="BN31" i="25"/>
  <c r="BM31" i="25"/>
  <c r="BL31" i="25"/>
  <c r="BK31" i="25"/>
  <c r="BJ31" i="25"/>
  <c r="BI31" i="25"/>
  <c r="BH31" i="25"/>
  <c r="BP31" i="25" s="1"/>
  <c r="BO30" i="25"/>
  <c r="BN30" i="25"/>
  <c r="BM30" i="25"/>
  <c r="BL30" i="25"/>
  <c r="BK30" i="25"/>
  <c r="BJ30" i="25"/>
  <c r="BI30" i="25"/>
  <c r="BH30" i="25"/>
  <c r="BP30" i="25" s="1"/>
  <c r="BO29" i="25"/>
  <c r="BN29" i="25"/>
  <c r="BM29" i="25"/>
  <c r="BL29" i="25"/>
  <c r="BK29" i="25"/>
  <c r="BJ29" i="25"/>
  <c r="BI29" i="25"/>
  <c r="BH29" i="25"/>
  <c r="BP29" i="25" s="1"/>
  <c r="BO28" i="25"/>
  <c r="BN28" i="25"/>
  <c r="BM28" i="25"/>
  <c r="BL28" i="25"/>
  <c r="BK28" i="25"/>
  <c r="BJ28" i="25"/>
  <c r="BI28" i="25"/>
  <c r="BH28" i="25"/>
  <c r="BP28" i="25" s="1"/>
  <c r="BO27" i="25"/>
  <c r="BN27" i="25"/>
  <c r="BM27" i="25"/>
  <c r="BL27" i="25"/>
  <c r="BK27" i="25"/>
  <c r="BJ27" i="25"/>
  <c r="BI27" i="25"/>
  <c r="BH27" i="25"/>
  <c r="BP27" i="25" s="1"/>
  <c r="BO26" i="25"/>
  <c r="BN26" i="25"/>
  <c r="BM26" i="25"/>
  <c r="BL26" i="25"/>
  <c r="BK26" i="25"/>
  <c r="BJ26" i="25"/>
  <c r="BI26" i="25"/>
  <c r="BH26" i="25"/>
  <c r="BP26" i="25" s="1"/>
  <c r="BO25" i="25"/>
  <c r="BN25" i="25"/>
  <c r="BM25" i="25"/>
  <c r="BL25" i="25"/>
  <c r="BK25" i="25"/>
  <c r="BJ25" i="25"/>
  <c r="BI25" i="25"/>
  <c r="BH25" i="25"/>
  <c r="BP25" i="25" s="1"/>
  <c r="BO24" i="25"/>
  <c r="BN24" i="25"/>
  <c r="BM24" i="25"/>
  <c r="BL24" i="25"/>
  <c r="BK24" i="25"/>
  <c r="BJ24" i="25"/>
  <c r="BI24" i="25"/>
  <c r="BH24" i="25"/>
  <c r="BP24" i="25" s="1"/>
  <c r="BY23" i="25"/>
  <c r="BW23" i="25"/>
  <c r="BV23" i="25"/>
  <c r="BU23" i="25"/>
  <c r="BT23" i="25"/>
  <c r="BS23" i="25"/>
  <c r="BR23" i="25"/>
  <c r="BO23" i="25"/>
  <c r="BN23" i="25"/>
  <c r="BM23" i="25"/>
  <c r="BL23" i="25"/>
  <c r="BK23" i="25"/>
  <c r="BJ23" i="25"/>
  <c r="BI23" i="25"/>
  <c r="BH23" i="25"/>
  <c r="BP23" i="25" s="1"/>
  <c r="BQ22" i="25"/>
  <c r="BO22" i="25"/>
  <c r="BN22" i="25"/>
  <c r="BM22" i="25"/>
  <c r="BL22" i="25"/>
  <c r="BK22" i="25"/>
  <c r="BJ22" i="25"/>
  <c r="BI22" i="25"/>
  <c r="BH22" i="25"/>
  <c r="BP22" i="25" s="1"/>
  <c r="BQ21" i="25"/>
  <c r="BO21" i="25"/>
  <c r="BN21" i="25"/>
  <c r="BM21" i="25"/>
  <c r="BL21" i="25"/>
  <c r="BK21" i="25"/>
  <c r="BJ21" i="25"/>
  <c r="BI21" i="25"/>
  <c r="BH21" i="25"/>
  <c r="BP21" i="25" s="1"/>
  <c r="BQ20" i="25"/>
  <c r="BO20" i="25"/>
  <c r="BN20" i="25"/>
  <c r="BM20" i="25"/>
  <c r="BL20" i="25"/>
  <c r="BK20" i="25"/>
  <c r="BJ20" i="25"/>
  <c r="BI20" i="25"/>
  <c r="BH20" i="25"/>
  <c r="BP20" i="25" s="1"/>
  <c r="BQ19" i="25"/>
  <c r="BO19" i="25"/>
  <c r="BN19" i="25"/>
  <c r="BM19" i="25"/>
  <c r="BL19" i="25"/>
  <c r="BK19" i="25"/>
  <c r="BJ19" i="25"/>
  <c r="BI19" i="25"/>
  <c r="BH19" i="25"/>
  <c r="BP19" i="25" s="1"/>
  <c r="BQ18" i="25"/>
  <c r="BO18" i="25"/>
  <c r="BN18" i="25"/>
  <c r="BM18" i="25"/>
  <c r="BL18" i="25"/>
  <c r="BK18" i="25"/>
  <c r="BJ18" i="25"/>
  <c r="BI18" i="25"/>
  <c r="BH18" i="25"/>
  <c r="BP18" i="25" s="1"/>
  <c r="BQ17" i="25"/>
  <c r="BO17" i="25"/>
  <c r="BN17" i="25"/>
  <c r="BM17" i="25"/>
  <c r="BL17" i="25"/>
  <c r="BK17" i="25"/>
  <c r="BJ17" i="25"/>
  <c r="BI17" i="25"/>
  <c r="BH17" i="25"/>
  <c r="BP17" i="25" s="1"/>
  <c r="BQ16" i="25"/>
  <c r="BQ23" i="25" s="1"/>
  <c r="BO16" i="25"/>
  <c r="BO39" i="25" s="1"/>
  <c r="BO40" i="25" s="1"/>
  <c r="BY49" i="25" s="1"/>
  <c r="BN16" i="25"/>
  <c r="BM16" i="25"/>
  <c r="BM39" i="25" s="1"/>
  <c r="BM40" i="25" s="1"/>
  <c r="BW49" i="25" s="1"/>
  <c r="BL16" i="25"/>
  <c r="BK16" i="25"/>
  <c r="BK39" i="25" s="1"/>
  <c r="BK40" i="25" s="1"/>
  <c r="BU49" i="25" s="1"/>
  <c r="BJ16" i="25"/>
  <c r="BI16" i="25"/>
  <c r="BI39" i="25" s="1"/>
  <c r="BI40" i="25" s="1"/>
  <c r="BS49" i="25" s="1"/>
  <c r="BH16" i="25"/>
  <c r="BP16" i="25" s="1"/>
  <c r="BO15" i="25"/>
  <c r="BN15" i="25"/>
  <c r="BN39" i="25" s="1"/>
  <c r="BN40" i="25" s="1"/>
  <c r="BX49" i="25" s="1"/>
  <c r="BM15" i="25"/>
  <c r="BL15" i="25"/>
  <c r="BL39" i="25" s="1"/>
  <c r="BL40" i="25" s="1"/>
  <c r="BV49" i="25" s="1"/>
  <c r="BK15" i="25"/>
  <c r="BJ15" i="25"/>
  <c r="BJ39" i="25" s="1"/>
  <c r="BJ40" i="25" s="1"/>
  <c r="BT49" i="25" s="1"/>
  <c r="BI15" i="25"/>
  <c r="BH15" i="25"/>
  <c r="BH39" i="25" s="1"/>
  <c r="BH40" i="25" s="1"/>
  <c r="BR49" i="25" s="1"/>
  <c r="BP15" i="25" l="1"/>
  <c r="BU47" i="24" l="1"/>
  <c r="BT47" i="24"/>
  <c r="BS47" i="24"/>
  <c r="BR47" i="24"/>
  <c r="BG39" i="24"/>
  <c r="BG40" i="24" s="1"/>
  <c r="BF39" i="24"/>
  <c r="BF40" i="24" s="1"/>
  <c r="BE39" i="24"/>
  <c r="BE40" i="24" s="1"/>
  <c r="BD39" i="24"/>
  <c r="BD40" i="24" s="1"/>
  <c r="BC39" i="24"/>
  <c r="BC40" i="24" s="1"/>
  <c r="BB39" i="24"/>
  <c r="BB40" i="24" s="1"/>
  <c r="BA39" i="24"/>
  <c r="BA40" i="24" s="1"/>
  <c r="AZ39" i="24"/>
  <c r="AZ40" i="24" s="1"/>
  <c r="AY39" i="24"/>
  <c r="AY40" i="24" s="1"/>
  <c r="AX39" i="24"/>
  <c r="AX40" i="24" s="1"/>
  <c r="AW39" i="24"/>
  <c r="AW40" i="24" s="1"/>
  <c r="AV39" i="24"/>
  <c r="AV40" i="24" s="1"/>
  <c r="AU39" i="24"/>
  <c r="AU40" i="24" s="1"/>
  <c r="AT39" i="24"/>
  <c r="AT40" i="24" s="1"/>
  <c r="AS39" i="24"/>
  <c r="AS40" i="24" s="1"/>
  <c r="AR39" i="24"/>
  <c r="AR40" i="24" s="1"/>
  <c r="AQ39" i="24"/>
  <c r="AQ40" i="24" s="1"/>
  <c r="AP39" i="24"/>
  <c r="AP40" i="24" s="1"/>
  <c r="AO39" i="24"/>
  <c r="AO40" i="24" s="1"/>
  <c r="AN39" i="24"/>
  <c r="AN40" i="24" s="1"/>
  <c r="AM39" i="24"/>
  <c r="AM40" i="24" s="1"/>
  <c r="AL39" i="24"/>
  <c r="AL40" i="24" s="1"/>
  <c r="AK39" i="24"/>
  <c r="AK40" i="24" s="1"/>
  <c r="AJ39" i="24"/>
  <c r="AJ40" i="24" s="1"/>
  <c r="AI39" i="24"/>
  <c r="AI40" i="24" s="1"/>
  <c r="AH39" i="24"/>
  <c r="AH40" i="24" s="1"/>
  <c r="AG39" i="24"/>
  <c r="AG40" i="24" s="1"/>
  <c r="AF39" i="24"/>
  <c r="AF40" i="24" s="1"/>
  <c r="AE39" i="24"/>
  <c r="AE40" i="24" s="1"/>
  <c r="AD39" i="24"/>
  <c r="AD40" i="24" s="1"/>
  <c r="AC39" i="24"/>
  <c r="AC40" i="24" s="1"/>
  <c r="AB39" i="24"/>
  <c r="AB40" i="24" s="1"/>
  <c r="AA39" i="24"/>
  <c r="AA40" i="24" s="1"/>
  <c r="Z39" i="24"/>
  <c r="Z40" i="24" s="1"/>
  <c r="Y39" i="24"/>
  <c r="Y40" i="24" s="1"/>
  <c r="X39" i="24"/>
  <c r="X40" i="24" s="1"/>
  <c r="W39" i="24"/>
  <c r="W40" i="24" s="1"/>
  <c r="V39" i="24"/>
  <c r="V40" i="24" s="1"/>
  <c r="U39" i="24"/>
  <c r="U40" i="24" s="1"/>
  <c r="T39" i="24"/>
  <c r="T40" i="24" s="1"/>
  <c r="S39" i="24"/>
  <c r="S40" i="24" s="1"/>
  <c r="R39" i="24"/>
  <c r="R40" i="24" s="1"/>
  <c r="Q39" i="24"/>
  <c r="Q40" i="24" s="1"/>
  <c r="P39" i="24"/>
  <c r="P40" i="24" s="1"/>
  <c r="O39" i="24"/>
  <c r="O40" i="24" s="1"/>
  <c r="N39" i="24"/>
  <c r="N40" i="24" s="1"/>
  <c r="M39" i="24"/>
  <c r="M40" i="24" s="1"/>
  <c r="L39" i="24"/>
  <c r="L40" i="24" s="1"/>
  <c r="K39" i="24"/>
  <c r="K40" i="24" s="1"/>
  <c r="J39" i="24"/>
  <c r="J40" i="24" s="1"/>
  <c r="I39" i="24"/>
  <c r="I40" i="24" s="1"/>
  <c r="H39" i="24"/>
  <c r="H40" i="24" s="1"/>
  <c r="G39" i="24"/>
  <c r="G40" i="24" s="1"/>
  <c r="F39" i="24"/>
  <c r="F40" i="24" s="1"/>
  <c r="E39" i="24"/>
  <c r="E40" i="24" s="1"/>
  <c r="D39" i="24"/>
  <c r="D40" i="24" s="1"/>
  <c r="BP38" i="24"/>
  <c r="BO37" i="24"/>
  <c r="BN37" i="24"/>
  <c r="BM37" i="24"/>
  <c r="BL37" i="24"/>
  <c r="BK37" i="24"/>
  <c r="BJ37" i="24"/>
  <c r="BI37" i="24"/>
  <c r="BH37" i="24"/>
  <c r="BP37" i="24" s="1"/>
  <c r="BO36" i="24"/>
  <c r="BN36" i="24"/>
  <c r="BM36" i="24"/>
  <c r="BL36" i="24"/>
  <c r="BK36" i="24"/>
  <c r="BJ36" i="24"/>
  <c r="BI36" i="24"/>
  <c r="BH36" i="24"/>
  <c r="BP36" i="24" s="1"/>
  <c r="BO35" i="24"/>
  <c r="BN35" i="24"/>
  <c r="BM35" i="24"/>
  <c r="BL35" i="24"/>
  <c r="BK35" i="24"/>
  <c r="BJ35" i="24"/>
  <c r="BI35" i="24"/>
  <c r="BH35" i="24"/>
  <c r="BP35" i="24" s="1"/>
  <c r="BO34" i="24"/>
  <c r="BN34" i="24"/>
  <c r="BM34" i="24"/>
  <c r="BL34" i="24"/>
  <c r="BK34" i="24"/>
  <c r="BJ34" i="24"/>
  <c r="BI34" i="24"/>
  <c r="BH34" i="24"/>
  <c r="BP34" i="24" s="1"/>
  <c r="BO33" i="24"/>
  <c r="BN33" i="24"/>
  <c r="BM33" i="24"/>
  <c r="BL33" i="24"/>
  <c r="BK33" i="24"/>
  <c r="BJ33" i="24"/>
  <c r="BI33" i="24"/>
  <c r="BH33" i="24"/>
  <c r="BP33" i="24" s="1"/>
  <c r="BO32" i="24"/>
  <c r="BN32" i="24"/>
  <c r="BM32" i="24"/>
  <c r="BL32" i="24"/>
  <c r="BK32" i="24"/>
  <c r="BJ32" i="24"/>
  <c r="BI32" i="24"/>
  <c r="BH32" i="24"/>
  <c r="BP32" i="24" s="1"/>
  <c r="BO31" i="24"/>
  <c r="BN31" i="24"/>
  <c r="BM31" i="24"/>
  <c r="BL31" i="24"/>
  <c r="BK31" i="24"/>
  <c r="BJ31" i="24"/>
  <c r="BI31" i="24"/>
  <c r="BH31" i="24"/>
  <c r="BP31" i="24" s="1"/>
  <c r="BO30" i="24"/>
  <c r="BN30" i="24"/>
  <c r="BM30" i="24"/>
  <c r="BL30" i="24"/>
  <c r="BK30" i="24"/>
  <c r="BJ30" i="24"/>
  <c r="BI30" i="24"/>
  <c r="BH30" i="24"/>
  <c r="BP30" i="24" s="1"/>
  <c r="BO29" i="24"/>
  <c r="BN29" i="24"/>
  <c r="BM29" i="24"/>
  <c r="BL29" i="24"/>
  <c r="BK29" i="24"/>
  <c r="BJ29" i="24"/>
  <c r="BI29" i="24"/>
  <c r="BH29" i="24"/>
  <c r="BP29" i="24" s="1"/>
  <c r="BO28" i="24"/>
  <c r="BN28" i="24"/>
  <c r="BM28" i="24"/>
  <c r="BL28" i="24"/>
  <c r="BK28" i="24"/>
  <c r="BJ28" i="24"/>
  <c r="BI28" i="24"/>
  <c r="BH28" i="24"/>
  <c r="BP28" i="24" s="1"/>
  <c r="BO27" i="24"/>
  <c r="BN27" i="24"/>
  <c r="BM27" i="24"/>
  <c r="BL27" i="24"/>
  <c r="BK27" i="24"/>
  <c r="BJ27" i="24"/>
  <c r="BI27" i="24"/>
  <c r="BH27" i="24"/>
  <c r="BP27" i="24" s="1"/>
  <c r="BO26" i="24"/>
  <c r="BN26" i="24"/>
  <c r="BM26" i="24"/>
  <c r="BL26" i="24"/>
  <c r="BK26" i="24"/>
  <c r="BJ26" i="24"/>
  <c r="BI26" i="24"/>
  <c r="BH26" i="24"/>
  <c r="BP26" i="24" s="1"/>
  <c r="BO25" i="24"/>
  <c r="BN25" i="24"/>
  <c r="BM25" i="24"/>
  <c r="BL25" i="24"/>
  <c r="BK25" i="24"/>
  <c r="BJ25" i="24"/>
  <c r="BI25" i="24"/>
  <c r="BH25" i="24"/>
  <c r="BP25" i="24" s="1"/>
  <c r="BY24" i="24"/>
  <c r="BX24" i="24"/>
  <c r="BW24" i="24"/>
  <c r="BV24" i="24"/>
  <c r="BU24" i="24"/>
  <c r="BS24" i="24"/>
  <c r="BR24" i="24"/>
  <c r="BO24" i="24"/>
  <c r="BN24" i="24"/>
  <c r="BM24" i="24"/>
  <c r="BL24" i="24"/>
  <c r="BK24" i="24"/>
  <c r="BJ24" i="24"/>
  <c r="BI24" i="24"/>
  <c r="BH24" i="24"/>
  <c r="BP24" i="24" s="1"/>
  <c r="BO23" i="24"/>
  <c r="BN23" i="24"/>
  <c r="BM23" i="24"/>
  <c r="BL23" i="24"/>
  <c r="BK23" i="24"/>
  <c r="BJ23" i="24"/>
  <c r="BI23" i="24"/>
  <c r="BH23" i="24"/>
  <c r="BP23" i="24" s="1"/>
  <c r="BQ22" i="24"/>
  <c r="BO22" i="24"/>
  <c r="BN22" i="24"/>
  <c r="BM22" i="24"/>
  <c r="BL22" i="24"/>
  <c r="BK22" i="24"/>
  <c r="BJ22" i="24"/>
  <c r="BI22" i="24"/>
  <c r="BH22" i="24"/>
  <c r="BP22" i="24" s="1"/>
  <c r="BQ21" i="24"/>
  <c r="BO21" i="24"/>
  <c r="BN21" i="24"/>
  <c r="BM21" i="24"/>
  <c r="BL21" i="24"/>
  <c r="BK21" i="24"/>
  <c r="BJ21" i="24"/>
  <c r="BI21" i="24"/>
  <c r="BH21" i="24"/>
  <c r="BP21" i="24" s="1"/>
  <c r="BQ20" i="24"/>
  <c r="BO20" i="24"/>
  <c r="BN20" i="24"/>
  <c r="BM20" i="24"/>
  <c r="BL20" i="24"/>
  <c r="BK20" i="24"/>
  <c r="BJ20" i="24"/>
  <c r="BI20" i="24"/>
  <c r="BH20" i="24"/>
  <c r="BP20" i="24" s="1"/>
  <c r="BQ19" i="24"/>
  <c r="BO19" i="24"/>
  <c r="BN19" i="24"/>
  <c r="BM19" i="24"/>
  <c r="BL19" i="24"/>
  <c r="BK19" i="24"/>
  <c r="BJ19" i="24"/>
  <c r="BI19" i="24"/>
  <c r="BH19" i="24"/>
  <c r="BP19" i="24" s="1"/>
  <c r="BQ18" i="24"/>
  <c r="BO18" i="24"/>
  <c r="BN18" i="24"/>
  <c r="BM18" i="24"/>
  <c r="BL18" i="24"/>
  <c r="BK18" i="24"/>
  <c r="BJ18" i="24"/>
  <c r="BI18" i="24"/>
  <c r="BH18" i="24"/>
  <c r="BP18" i="24" s="1"/>
  <c r="BQ17" i="24"/>
  <c r="BO17" i="24"/>
  <c r="BO39" i="24" s="1"/>
  <c r="BO40" i="24" s="1"/>
  <c r="BX50" i="24" s="1"/>
  <c r="BN17" i="24"/>
  <c r="BM17" i="24"/>
  <c r="BL17" i="24"/>
  <c r="BK17" i="24"/>
  <c r="BK39" i="24" s="1"/>
  <c r="BK40" i="24" s="1"/>
  <c r="BT50" i="24" s="1"/>
  <c r="BJ17" i="24"/>
  <c r="BI17" i="24"/>
  <c r="BH17" i="24"/>
  <c r="BP17" i="24" s="1"/>
  <c r="BQ16" i="24"/>
  <c r="BQ24" i="24" s="1"/>
  <c r="BO16" i="24"/>
  <c r="BN16" i="24"/>
  <c r="BM16" i="24"/>
  <c r="BL16" i="24"/>
  <c r="BK16" i="24"/>
  <c r="BJ16" i="24"/>
  <c r="BI16" i="24"/>
  <c r="BH16" i="24"/>
  <c r="BP16" i="24" s="1"/>
  <c r="BO15" i="24"/>
  <c r="BN15" i="24"/>
  <c r="BN39" i="24" s="1"/>
  <c r="BN40" i="24" s="1"/>
  <c r="BW50" i="24" s="1"/>
  <c r="BM15" i="24"/>
  <c r="BM39" i="24" s="1"/>
  <c r="BM40" i="24" s="1"/>
  <c r="BV50" i="24" s="1"/>
  <c r="BL15" i="24"/>
  <c r="BL39" i="24" s="1"/>
  <c r="BL40" i="24" s="1"/>
  <c r="BU50" i="24" s="1"/>
  <c r="BK15" i="24"/>
  <c r="BJ15" i="24"/>
  <c r="BJ39" i="24" s="1"/>
  <c r="BJ40" i="24" s="1"/>
  <c r="BI15" i="24"/>
  <c r="BI39" i="24" s="1"/>
  <c r="BI40" i="24" s="1"/>
  <c r="BS50" i="24" s="1"/>
  <c r="BH15" i="24"/>
  <c r="BP15" i="24" s="1"/>
  <c r="BH39" i="24" l="1"/>
  <c r="BH40" i="24" s="1"/>
  <c r="BR50" i="24" s="1"/>
  <c r="BQ50" i="23" l="1"/>
  <c r="BP50" i="23"/>
  <c r="BO50" i="23"/>
  <c r="BN50" i="23"/>
  <c r="BM50" i="23"/>
  <c r="BL50" i="23"/>
  <c r="BK50" i="23"/>
  <c r="AZ42" i="23"/>
  <c r="AZ43" i="23" s="1"/>
  <c r="AY42" i="23"/>
  <c r="AY43" i="23" s="1"/>
  <c r="AX42" i="23"/>
  <c r="AX43" i="23" s="1"/>
  <c r="AW42" i="23"/>
  <c r="AW43" i="23" s="1"/>
  <c r="AV42" i="23"/>
  <c r="AV43" i="23" s="1"/>
  <c r="AU42" i="23"/>
  <c r="AU43" i="23" s="1"/>
  <c r="AT42" i="23"/>
  <c r="AT43" i="23" s="1"/>
  <c r="AS42" i="23"/>
  <c r="AS43" i="23" s="1"/>
  <c r="AR42" i="23"/>
  <c r="AR43" i="23" s="1"/>
  <c r="AQ42" i="23"/>
  <c r="AQ43" i="23" s="1"/>
  <c r="AP42" i="23"/>
  <c r="AP43" i="23" s="1"/>
  <c r="AO42" i="23"/>
  <c r="AO43" i="23" s="1"/>
  <c r="AN42" i="23"/>
  <c r="AN43" i="23" s="1"/>
  <c r="AM42" i="23"/>
  <c r="AM43" i="23" s="1"/>
  <c r="AL42" i="23"/>
  <c r="AL43" i="23" s="1"/>
  <c r="AK42" i="23"/>
  <c r="AK43" i="23" s="1"/>
  <c r="AJ42" i="23"/>
  <c r="AJ43" i="23" s="1"/>
  <c r="AI42" i="23"/>
  <c r="AI43" i="23" s="1"/>
  <c r="AH42" i="23"/>
  <c r="AH43" i="23" s="1"/>
  <c r="AG42" i="23"/>
  <c r="AG43" i="23" s="1"/>
  <c r="AF42" i="23"/>
  <c r="AF43" i="23" s="1"/>
  <c r="AE42" i="23"/>
  <c r="AE43" i="23" s="1"/>
  <c r="AD42" i="23"/>
  <c r="AD43" i="23" s="1"/>
  <c r="AC42" i="23"/>
  <c r="AC43" i="23" s="1"/>
  <c r="AB42" i="23"/>
  <c r="AB43" i="23" s="1"/>
  <c r="AA42" i="23"/>
  <c r="AA43" i="23" s="1"/>
  <c r="Z42" i="23"/>
  <c r="Z43" i="23" s="1"/>
  <c r="Y42" i="23"/>
  <c r="Y43" i="23" s="1"/>
  <c r="X42" i="23"/>
  <c r="X43" i="23" s="1"/>
  <c r="W42" i="23"/>
  <c r="W43" i="23" s="1"/>
  <c r="V42" i="23"/>
  <c r="V43" i="23" s="1"/>
  <c r="U42" i="23"/>
  <c r="U43" i="23" s="1"/>
  <c r="T42" i="23"/>
  <c r="T43" i="23" s="1"/>
  <c r="S42" i="23"/>
  <c r="S43" i="23" s="1"/>
  <c r="R42" i="23"/>
  <c r="R43" i="23" s="1"/>
  <c r="Q42" i="23"/>
  <c r="Q43" i="23" s="1"/>
  <c r="P42" i="23"/>
  <c r="P43" i="23" s="1"/>
  <c r="O42" i="23"/>
  <c r="O43" i="23" s="1"/>
  <c r="N42" i="23"/>
  <c r="N43" i="23" s="1"/>
  <c r="M42" i="23"/>
  <c r="M43" i="23" s="1"/>
  <c r="L42" i="23"/>
  <c r="L43" i="23" s="1"/>
  <c r="K42" i="23"/>
  <c r="K43" i="23" s="1"/>
  <c r="J42" i="23"/>
  <c r="J43" i="23" s="1"/>
  <c r="I42" i="23"/>
  <c r="I43" i="23" s="1"/>
  <c r="H42" i="23"/>
  <c r="H43" i="23" s="1"/>
  <c r="G42" i="23"/>
  <c r="G43" i="23" s="1"/>
  <c r="F42" i="23"/>
  <c r="F43" i="23" s="1"/>
  <c r="E42" i="23"/>
  <c r="E43" i="23" s="1"/>
  <c r="D42" i="23"/>
  <c r="D43" i="23" s="1"/>
  <c r="BH41" i="23"/>
  <c r="BG40" i="23"/>
  <c r="BF40" i="23"/>
  <c r="BE40" i="23"/>
  <c r="BD40" i="23"/>
  <c r="BC40" i="23"/>
  <c r="BB40" i="23"/>
  <c r="BA40" i="23"/>
  <c r="BG39" i="23"/>
  <c r="BF39" i="23"/>
  <c r="BE39" i="23"/>
  <c r="BD39" i="23"/>
  <c r="BC39" i="23"/>
  <c r="BB39" i="23"/>
  <c r="BA39" i="23"/>
  <c r="BG38" i="23"/>
  <c r="BF38" i="23"/>
  <c r="BE38" i="23"/>
  <c r="BD38" i="23"/>
  <c r="BC38" i="23"/>
  <c r="BB38" i="23"/>
  <c r="BA38" i="23"/>
  <c r="BG37" i="23"/>
  <c r="BF37" i="23"/>
  <c r="BE37" i="23"/>
  <c r="BD37" i="23"/>
  <c r="BC37" i="23"/>
  <c r="BB37" i="23"/>
  <c r="BA37" i="23"/>
  <c r="BG36" i="23"/>
  <c r="BF36" i="23"/>
  <c r="BE36" i="23"/>
  <c r="BD36" i="23"/>
  <c r="BC36" i="23"/>
  <c r="BB36" i="23"/>
  <c r="BA36" i="23"/>
  <c r="BG35" i="23"/>
  <c r="BF35" i="23"/>
  <c r="BE35" i="23"/>
  <c r="BD35" i="23"/>
  <c r="BC35" i="23"/>
  <c r="BB35" i="23"/>
  <c r="BA35" i="23"/>
  <c r="BG34" i="23"/>
  <c r="BF34" i="23"/>
  <c r="BE34" i="23"/>
  <c r="BD34" i="23"/>
  <c r="BC34" i="23"/>
  <c r="BB34" i="23"/>
  <c r="BA34" i="23"/>
  <c r="BG33" i="23"/>
  <c r="BF33" i="23"/>
  <c r="BE33" i="23"/>
  <c r="BD33" i="23"/>
  <c r="BC33" i="23"/>
  <c r="BB33" i="23"/>
  <c r="BA33" i="23"/>
  <c r="BG32" i="23"/>
  <c r="BF32" i="23"/>
  <c r="BE32" i="23"/>
  <c r="BD32" i="23"/>
  <c r="BC32" i="23"/>
  <c r="BB32" i="23"/>
  <c r="BA32" i="23"/>
  <c r="BG31" i="23"/>
  <c r="BG42" i="23" s="1"/>
  <c r="BG43" i="23" s="1"/>
  <c r="BQ53" i="23" s="1"/>
  <c r="BF31" i="23"/>
  <c r="BF42" i="23" s="1"/>
  <c r="BF43" i="23" s="1"/>
  <c r="BP53" i="23" s="1"/>
  <c r="BE31" i="23"/>
  <c r="BD31" i="23"/>
  <c r="BC31" i="23"/>
  <c r="BC42" i="23" s="1"/>
  <c r="BC43" i="23" s="1"/>
  <c r="BM53" i="23" s="1"/>
  <c r="BB31" i="23"/>
  <c r="BB42" i="23" s="1"/>
  <c r="BB43" i="23" s="1"/>
  <c r="BL53" i="23" s="1"/>
  <c r="BA31" i="23"/>
  <c r="BG30" i="23"/>
  <c r="BF30" i="23"/>
  <c r="BE30" i="23"/>
  <c r="BD30" i="23"/>
  <c r="BC30" i="23"/>
  <c r="BB30" i="23"/>
  <c r="BA30" i="23"/>
  <c r="BG29" i="23"/>
  <c r="BF29" i="23"/>
  <c r="BE29" i="23"/>
  <c r="BD29" i="23"/>
  <c r="BC29" i="23"/>
  <c r="BB29" i="23"/>
  <c r="BA29" i="23"/>
  <c r="BG28" i="23"/>
  <c r="BF28" i="23"/>
  <c r="BE28" i="23"/>
  <c r="BD28" i="23"/>
  <c r="BH28" i="23" s="1"/>
  <c r="BC28" i="23"/>
  <c r="BB28" i="23"/>
  <c r="BA28" i="23"/>
  <c r="BG27" i="23"/>
  <c r="BF27" i="23"/>
  <c r="BE27" i="23"/>
  <c r="BD27" i="23"/>
  <c r="BH27" i="23" s="1"/>
  <c r="BC27" i="23"/>
  <c r="BB27" i="23"/>
  <c r="BA27" i="23"/>
  <c r="BG26" i="23"/>
  <c r="BF26" i="23"/>
  <c r="BE26" i="23"/>
  <c r="BD26" i="23"/>
  <c r="BH26" i="23" s="1"/>
  <c r="BC26" i="23"/>
  <c r="BB26" i="23"/>
  <c r="BA26" i="23"/>
  <c r="BG25" i="23"/>
  <c r="BF25" i="23"/>
  <c r="BE25" i="23"/>
  <c r="BD25" i="23"/>
  <c r="BH25" i="23" s="1"/>
  <c r="BC25" i="23"/>
  <c r="BB25" i="23"/>
  <c r="BA25" i="23"/>
  <c r="BQ24" i="23"/>
  <c r="BP24" i="23"/>
  <c r="BO24" i="23"/>
  <c r="BN24" i="23"/>
  <c r="BM24" i="23"/>
  <c r="BL24" i="23"/>
  <c r="BK24" i="23"/>
  <c r="BI24" i="23"/>
  <c r="BG24" i="23"/>
  <c r="BF24" i="23"/>
  <c r="BE24" i="23"/>
  <c r="BD24" i="23"/>
  <c r="BH24" i="23" s="1"/>
  <c r="BC24" i="23"/>
  <c r="BB24" i="23"/>
  <c r="BA24" i="23"/>
  <c r="BG23" i="23"/>
  <c r="BF23" i="23"/>
  <c r="BE23" i="23"/>
  <c r="BD23" i="23"/>
  <c r="BH23" i="23" s="1"/>
  <c r="BC23" i="23"/>
  <c r="BB23" i="23"/>
  <c r="BA23" i="23"/>
  <c r="BG22" i="23"/>
  <c r="BF22" i="23"/>
  <c r="BE22" i="23"/>
  <c r="BD22" i="23"/>
  <c r="BH22" i="23" s="1"/>
  <c r="BC22" i="23"/>
  <c r="BB22" i="23"/>
  <c r="BA22" i="23"/>
  <c r="BG21" i="23"/>
  <c r="BF21" i="23"/>
  <c r="BE21" i="23"/>
  <c r="BD21" i="23"/>
  <c r="BH21" i="23" s="1"/>
  <c r="BC21" i="23"/>
  <c r="BB21" i="23"/>
  <c r="BA21" i="23"/>
  <c r="BG20" i="23"/>
  <c r="BF20" i="23"/>
  <c r="BE20" i="23"/>
  <c r="BD20" i="23"/>
  <c r="BH20" i="23" s="1"/>
  <c r="BC20" i="23"/>
  <c r="BB20" i="23"/>
  <c r="BA20" i="23"/>
  <c r="BG19" i="23"/>
  <c r="BF19" i="23"/>
  <c r="BE19" i="23"/>
  <c r="BD19" i="23"/>
  <c r="BH19" i="23" s="1"/>
  <c r="BC19" i="23"/>
  <c r="BB19" i="23"/>
  <c r="BA19" i="23"/>
  <c r="BG18" i="23"/>
  <c r="BF18" i="23"/>
  <c r="BE18" i="23"/>
  <c r="BD18" i="23"/>
  <c r="BH18" i="23" s="1"/>
  <c r="BC18" i="23"/>
  <c r="BB18" i="23"/>
  <c r="BA18" i="23"/>
  <c r="BG17" i="23"/>
  <c r="BF17" i="23"/>
  <c r="BE17" i="23"/>
  <c r="BD17" i="23"/>
  <c r="BH17" i="23" s="1"/>
  <c r="BC17" i="23"/>
  <c r="BB17" i="23"/>
  <c r="BA17" i="23"/>
  <c r="BG16" i="23"/>
  <c r="BF16" i="23"/>
  <c r="BE16" i="23"/>
  <c r="BD16" i="23"/>
  <c r="BH16" i="23" s="1"/>
  <c r="BC16" i="23"/>
  <c r="BB16" i="23"/>
  <c r="BA16" i="23"/>
  <c r="BG15" i="23"/>
  <c r="BF15" i="23"/>
  <c r="BE15" i="23"/>
  <c r="BE42" i="23" s="1"/>
  <c r="BE43" i="23" s="1"/>
  <c r="BO53" i="23" s="1"/>
  <c r="BD15" i="23"/>
  <c r="BD42" i="23" s="1"/>
  <c r="BD43" i="23" s="1"/>
  <c r="BN53" i="23" s="1"/>
  <c r="BC15" i="23"/>
  <c r="BB15" i="23"/>
  <c r="BA15" i="23"/>
  <c r="BA42" i="23" s="1"/>
  <c r="BA43" i="23" s="1"/>
  <c r="BK53" i="23" s="1"/>
  <c r="BH15" i="23" l="1"/>
  <c r="BQ50" i="22" l="1"/>
  <c r="BP50" i="22"/>
  <c r="BO50" i="22"/>
  <c r="BN50" i="22"/>
  <c r="BM50" i="22"/>
  <c r="BL50" i="22"/>
  <c r="BK50" i="22"/>
  <c r="AJ43" i="22"/>
  <c r="AZ42" i="22"/>
  <c r="AZ43" i="22" s="1"/>
  <c r="AY42" i="22"/>
  <c r="AY43" i="22" s="1"/>
  <c r="AX42" i="22"/>
  <c r="AX43" i="22" s="1"/>
  <c r="AW42" i="22"/>
  <c r="AW43" i="22" s="1"/>
  <c r="AV42" i="22"/>
  <c r="AV43" i="22" s="1"/>
  <c r="AU42" i="22"/>
  <c r="AU43" i="22" s="1"/>
  <c r="AT42" i="22"/>
  <c r="AT43" i="22" s="1"/>
  <c r="AS42" i="22"/>
  <c r="AS43" i="22" s="1"/>
  <c r="AR42" i="22"/>
  <c r="AR43" i="22" s="1"/>
  <c r="AQ42" i="22"/>
  <c r="AQ43" i="22" s="1"/>
  <c r="AP42" i="22"/>
  <c r="AP43" i="22" s="1"/>
  <c r="AO42" i="22"/>
  <c r="AO43" i="22" s="1"/>
  <c r="AN42" i="22"/>
  <c r="AN43" i="22" s="1"/>
  <c r="AM42" i="22"/>
  <c r="AM43" i="22" s="1"/>
  <c r="AL42" i="22"/>
  <c r="AK42" i="22"/>
  <c r="AK43" i="22" s="1"/>
  <c r="AI42" i="22"/>
  <c r="AI43" i="22" s="1"/>
  <c r="AH42" i="22"/>
  <c r="AH43" i="22" s="1"/>
  <c r="AG42" i="22"/>
  <c r="AG43" i="22" s="1"/>
  <c r="AF42" i="22"/>
  <c r="AF43" i="22" s="1"/>
  <c r="AE42" i="22"/>
  <c r="AE43" i="22" s="1"/>
  <c r="AD42" i="22"/>
  <c r="AD43" i="22" s="1"/>
  <c r="AC42" i="22"/>
  <c r="AC43" i="22" s="1"/>
  <c r="AB42" i="22"/>
  <c r="AB43" i="22" s="1"/>
  <c r="AA42" i="22"/>
  <c r="AA43" i="22" s="1"/>
  <c r="Z42" i="22"/>
  <c r="Z43" i="22" s="1"/>
  <c r="Y42" i="22"/>
  <c r="Y43" i="22" s="1"/>
  <c r="X42" i="22"/>
  <c r="X43" i="22" s="1"/>
  <c r="W42" i="22"/>
  <c r="W43" i="22" s="1"/>
  <c r="V42" i="22"/>
  <c r="V43" i="22" s="1"/>
  <c r="U42" i="22"/>
  <c r="U43" i="22" s="1"/>
  <c r="T42" i="22"/>
  <c r="T43" i="22" s="1"/>
  <c r="S42" i="22"/>
  <c r="S43" i="22" s="1"/>
  <c r="R42" i="22"/>
  <c r="R43" i="22" s="1"/>
  <c r="Q42" i="22"/>
  <c r="Q43" i="22" s="1"/>
  <c r="P42" i="22"/>
  <c r="P43" i="22" s="1"/>
  <c r="O42" i="22"/>
  <c r="O43" i="22" s="1"/>
  <c r="N42" i="22"/>
  <c r="N43" i="22" s="1"/>
  <c r="M42" i="22"/>
  <c r="M43" i="22" s="1"/>
  <c r="L42" i="22"/>
  <c r="L43" i="22" s="1"/>
  <c r="K42" i="22"/>
  <c r="K43" i="22" s="1"/>
  <c r="J42" i="22"/>
  <c r="J43" i="22" s="1"/>
  <c r="I42" i="22"/>
  <c r="I43" i="22" s="1"/>
  <c r="H42" i="22"/>
  <c r="H43" i="22" s="1"/>
  <c r="G42" i="22"/>
  <c r="G43" i="22" s="1"/>
  <c r="F42" i="22"/>
  <c r="F43" i="22" s="1"/>
  <c r="E42" i="22"/>
  <c r="E43" i="22" s="1"/>
  <c r="D42" i="22"/>
  <c r="D43" i="22" s="1"/>
  <c r="BH41" i="22"/>
  <c r="BG40" i="22"/>
  <c r="BF40" i="22"/>
  <c r="BE40" i="22"/>
  <c r="BD40" i="22"/>
  <c r="BC40" i="22"/>
  <c r="BB40" i="22"/>
  <c r="BA40" i="22"/>
  <c r="BG39" i="22"/>
  <c r="BF39" i="22"/>
  <c r="BE39" i="22"/>
  <c r="BD39" i="22"/>
  <c r="BC39" i="22"/>
  <c r="BB39" i="22"/>
  <c r="BA39" i="22"/>
  <c r="BG38" i="22"/>
  <c r="BF38" i="22"/>
  <c r="BE38" i="22"/>
  <c r="BD38" i="22"/>
  <c r="BC38" i="22"/>
  <c r="BB38" i="22"/>
  <c r="BA38" i="22"/>
  <c r="BG37" i="22"/>
  <c r="BF37" i="22"/>
  <c r="BE37" i="22"/>
  <c r="BD37" i="22"/>
  <c r="BC37" i="22"/>
  <c r="BB37" i="22"/>
  <c r="BA37" i="22"/>
  <c r="BG36" i="22"/>
  <c r="BF36" i="22"/>
  <c r="BE36" i="22"/>
  <c r="BD36" i="22"/>
  <c r="BC36" i="22"/>
  <c r="BB36" i="22"/>
  <c r="BA36" i="22"/>
  <c r="BG35" i="22"/>
  <c r="BF35" i="22"/>
  <c r="BE35" i="22"/>
  <c r="BD35" i="22"/>
  <c r="BC35" i="22"/>
  <c r="BB35" i="22"/>
  <c r="BA35" i="22"/>
  <c r="BG34" i="22"/>
  <c r="BF34" i="22"/>
  <c r="BE34" i="22"/>
  <c r="BD34" i="22"/>
  <c r="BC34" i="22"/>
  <c r="BB34" i="22"/>
  <c r="BA34" i="22"/>
  <c r="BG33" i="22"/>
  <c r="BF33" i="22"/>
  <c r="BE33" i="22"/>
  <c r="BD33" i="22"/>
  <c r="BC33" i="22"/>
  <c r="BB33" i="22"/>
  <c r="BA33" i="22"/>
  <c r="BG32" i="22"/>
  <c r="BF32" i="22"/>
  <c r="BE32" i="22"/>
  <c r="BD32" i="22"/>
  <c r="BC32" i="22"/>
  <c r="BB32" i="22"/>
  <c r="BA32" i="22"/>
  <c r="BG31" i="22"/>
  <c r="BF31" i="22"/>
  <c r="BE31" i="22"/>
  <c r="BD31" i="22"/>
  <c r="BC31" i="22"/>
  <c r="BB31" i="22"/>
  <c r="BA31" i="22"/>
  <c r="BG30" i="22"/>
  <c r="BF30" i="22"/>
  <c r="BE30" i="22"/>
  <c r="BD30" i="22"/>
  <c r="BC30" i="22"/>
  <c r="BB30" i="22"/>
  <c r="BA30" i="22"/>
  <c r="BG29" i="22"/>
  <c r="BF29" i="22"/>
  <c r="BE29" i="22"/>
  <c r="BD29" i="22"/>
  <c r="BC29" i="22"/>
  <c r="BB29" i="22"/>
  <c r="BA29" i="22"/>
  <c r="BG28" i="22"/>
  <c r="BF28" i="22"/>
  <c r="BE28" i="22"/>
  <c r="BD28" i="22"/>
  <c r="BC28" i="22"/>
  <c r="BB28" i="22"/>
  <c r="BA28" i="22"/>
  <c r="BH28" i="22" s="1"/>
  <c r="BG27" i="22"/>
  <c r="BF27" i="22"/>
  <c r="BE27" i="22"/>
  <c r="BD27" i="22"/>
  <c r="BC27" i="22"/>
  <c r="BB27" i="22"/>
  <c r="BA27" i="22"/>
  <c r="BH27" i="22" s="1"/>
  <c r="BG26" i="22"/>
  <c r="BF26" i="22"/>
  <c r="BE26" i="22"/>
  <c r="BD26" i="22"/>
  <c r="BC26" i="22"/>
  <c r="BB26" i="22"/>
  <c r="BA26" i="22"/>
  <c r="BH26" i="22" s="1"/>
  <c r="BQ24" i="22"/>
  <c r="BP24" i="22"/>
  <c r="BO24" i="22"/>
  <c r="BN24" i="22"/>
  <c r="BM24" i="22"/>
  <c r="BL24" i="22"/>
  <c r="BK24" i="22"/>
  <c r="BI24" i="22"/>
  <c r="BG24" i="22"/>
  <c r="BF24" i="22"/>
  <c r="BE24" i="22"/>
  <c r="BD24" i="22"/>
  <c r="BC24" i="22"/>
  <c r="BB24" i="22"/>
  <c r="BA24" i="22"/>
  <c r="BH24" i="22" s="1"/>
  <c r="BG23" i="22"/>
  <c r="BF23" i="22"/>
  <c r="BE23" i="22"/>
  <c r="BD23" i="22"/>
  <c r="BC23" i="22"/>
  <c r="BB23" i="22"/>
  <c r="BA23" i="22"/>
  <c r="BH23" i="22" s="1"/>
  <c r="BG22" i="22"/>
  <c r="BF22" i="22"/>
  <c r="BE22" i="22"/>
  <c r="BD22" i="22"/>
  <c r="BC22" i="22"/>
  <c r="BB22" i="22"/>
  <c r="BA22" i="22"/>
  <c r="BH22" i="22" s="1"/>
  <c r="BG21" i="22"/>
  <c r="BF21" i="22"/>
  <c r="BE21" i="22"/>
  <c r="BD21" i="22"/>
  <c r="BC21" i="22"/>
  <c r="BB21" i="22"/>
  <c r="BA21" i="22"/>
  <c r="BH21" i="22" s="1"/>
  <c r="BG20" i="22"/>
  <c r="BF20" i="22"/>
  <c r="BE20" i="22"/>
  <c r="BD20" i="22"/>
  <c r="BC20" i="22"/>
  <c r="BB20" i="22"/>
  <c r="BA20" i="22"/>
  <c r="BH20" i="22" s="1"/>
  <c r="BG19" i="22"/>
  <c r="BF19" i="22"/>
  <c r="BE19" i="22"/>
  <c r="BD19" i="22"/>
  <c r="BC19" i="22"/>
  <c r="BB19" i="22"/>
  <c r="BA19" i="22"/>
  <c r="BH19" i="22" s="1"/>
  <c r="BG18" i="22"/>
  <c r="BF18" i="22"/>
  <c r="BE18" i="22"/>
  <c r="BD18" i="22"/>
  <c r="BC18" i="22"/>
  <c r="BB18" i="22"/>
  <c r="BA18" i="22"/>
  <c r="BH18" i="22" s="1"/>
  <c r="BG17" i="22"/>
  <c r="BF17" i="22"/>
  <c r="BE17" i="22"/>
  <c r="BD17" i="22"/>
  <c r="BC17" i="22"/>
  <c r="BB17" i="22"/>
  <c r="BA17" i="22"/>
  <c r="BH17" i="22" s="1"/>
  <c r="BG16" i="22"/>
  <c r="BF16" i="22"/>
  <c r="BE16" i="22"/>
  <c r="BD16" i="22"/>
  <c r="BC16" i="22"/>
  <c r="BB16" i="22"/>
  <c r="BA16" i="22"/>
  <c r="BH16" i="22" s="1"/>
  <c r="BG15" i="22"/>
  <c r="BG42" i="22" s="1"/>
  <c r="BG43" i="22" s="1"/>
  <c r="BQ53" i="22" s="1"/>
  <c r="BF15" i="22"/>
  <c r="BF42" i="22" s="1"/>
  <c r="BF43" i="22" s="1"/>
  <c r="BE15" i="22"/>
  <c r="BE42" i="22" s="1"/>
  <c r="BE43" i="22" s="1"/>
  <c r="BD15" i="22"/>
  <c r="BD42" i="22" s="1"/>
  <c r="BD43" i="22" s="1"/>
  <c r="BN53" i="22" s="1"/>
  <c r="BC15" i="22"/>
  <c r="BC42" i="22" s="1"/>
  <c r="BC43" i="22" s="1"/>
  <c r="BM53" i="22" s="1"/>
  <c r="BB15" i="22"/>
  <c r="BB42" i="22" s="1"/>
  <c r="BB43" i="22" s="1"/>
  <c r="BL53" i="22" s="1"/>
  <c r="BA15" i="22"/>
  <c r="BA42" i="22" s="1"/>
  <c r="BA43" i="22" s="1"/>
  <c r="BK53" i="22" s="1"/>
  <c r="Y11" i="22"/>
  <c r="BH15" i="22" l="1"/>
  <c r="BQ38" i="21" l="1"/>
  <c r="BP38" i="21"/>
  <c r="BO38" i="21"/>
  <c r="BN38" i="21"/>
  <c r="BM38" i="21"/>
  <c r="BL38" i="21"/>
  <c r="BK38" i="21"/>
  <c r="AZ30" i="21"/>
  <c r="AZ31" i="21" s="1"/>
  <c r="AY30" i="21"/>
  <c r="AY31" i="21" s="1"/>
  <c r="AX30" i="21"/>
  <c r="AX31" i="21" s="1"/>
  <c r="AW30" i="21"/>
  <c r="AW31" i="21" s="1"/>
  <c r="AV30" i="21"/>
  <c r="AV31" i="21" s="1"/>
  <c r="AU30" i="21"/>
  <c r="AU31" i="21" s="1"/>
  <c r="AT30" i="21"/>
  <c r="AT31" i="21" s="1"/>
  <c r="AS30" i="21"/>
  <c r="AS31" i="21" s="1"/>
  <c r="AR30" i="21"/>
  <c r="AR31" i="21" s="1"/>
  <c r="AQ30" i="21"/>
  <c r="AQ31" i="21" s="1"/>
  <c r="AP30" i="21"/>
  <c r="AP31" i="21" s="1"/>
  <c r="AO30" i="21"/>
  <c r="AO31" i="21" s="1"/>
  <c r="AN30" i="21"/>
  <c r="AN31" i="21" s="1"/>
  <c r="AM30" i="21"/>
  <c r="AM31" i="21" s="1"/>
  <c r="AL30" i="21"/>
  <c r="AL31" i="21" s="1"/>
  <c r="AK30" i="21"/>
  <c r="AK31" i="21" s="1"/>
  <c r="AJ30" i="21"/>
  <c r="AJ31" i="21" s="1"/>
  <c r="AI30" i="21"/>
  <c r="AI31" i="21" s="1"/>
  <c r="AH30" i="21"/>
  <c r="AH31" i="21" s="1"/>
  <c r="AG30" i="21"/>
  <c r="AG31" i="21" s="1"/>
  <c r="AF30" i="21"/>
  <c r="AF31" i="21" s="1"/>
  <c r="AE30" i="21"/>
  <c r="AE31" i="21" s="1"/>
  <c r="AD30" i="21"/>
  <c r="AD31" i="21" s="1"/>
  <c r="AC30" i="21"/>
  <c r="AC31" i="21" s="1"/>
  <c r="AB30" i="21"/>
  <c r="AB31" i="21" s="1"/>
  <c r="AA30" i="21"/>
  <c r="AA31" i="21" s="1"/>
  <c r="Z30" i="21"/>
  <c r="Z31" i="21" s="1"/>
  <c r="Y30" i="21"/>
  <c r="Y31" i="21" s="1"/>
  <c r="X30" i="21"/>
  <c r="X31" i="21" s="1"/>
  <c r="W30" i="21"/>
  <c r="W31" i="21" s="1"/>
  <c r="V30" i="21"/>
  <c r="V31" i="21" s="1"/>
  <c r="U30" i="21"/>
  <c r="U31" i="21" s="1"/>
  <c r="T30" i="21"/>
  <c r="T31" i="21" s="1"/>
  <c r="S30" i="21"/>
  <c r="S31" i="21" s="1"/>
  <c r="R30" i="21"/>
  <c r="R31" i="21" s="1"/>
  <c r="Q30" i="21"/>
  <c r="Q31" i="21" s="1"/>
  <c r="P30" i="21"/>
  <c r="P31" i="21" s="1"/>
  <c r="O30" i="21"/>
  <c r="O31" i="21" s="1"/>
  <c r="N30" i="21"/>
  <c r="N31" i="21" s="1"/>
  <c r="M30" i="21"/>
  <c r="M31" i="21" s="1"/>
  <c r="L30" i="21"/>
  <c r="L31" i="21" s="1"/>
  <c r="K30" i="21"/>
  <c r="K31" i="21" s="1"/>
  <c r="J30" i="21"/>
  <c r="J31" i="21" s="1"/>
  <c r="I30" i="21"/>
  <c r="I31" i="21" s="1"/>
  <c r="H30" i="21"/>
  <c r="H31" i="21" s="1"/>
  <c r="G30" i="21"/>
  <c r="G31" i="21" s="1"/>
  <c r="F30" i="21"/>
  <c r="F31" i="21" s="1"/>
  <c r="E30" i="21"/>
  <c r="E31" i="21" s="1"/>
  <c r="D30" i="21"/>
  <c r="D31" i="21" s="1"/>
  <c r="BG29" i="21"/>
  <c r="BF29" i="21"/>
  <c r="BE29" i="21"/>
  <c r="BD29" i="21"/>
  <c r="BC29" i="21"/>
  <c r="BB29" i="21"/>
  <c r="BA29" i="21"/>
  <c r="BH29" i="21" s="1"/>
  <c r="BG28" i="21"/>
  <c r="BF28" i="21"/>
  <c r="BE28" i="21"/>
  <c r="BD28" i="21"/>
  <c r="BC28" i="21"/>
  <c r="BB28" i="21"/>
  <c r="BA28" i="21"/>
  <c r="BH28" i="21" s="1"/>
  <c r="BG27" i="21"/>
  <c r="BF27" i="21"/>
  <c r="BE27" i="21"/>
  <c r="BD27" i="21"/>
  <c r="BC27" i="21"/>
  <c r="BB27" i="21"/>
  <c r="BA27" i="21"/>
  <c r="BH27" i="21" s="1"/>
  <c r="BG26" i="21"/>
  <c r="BF26" i="21"/>
  <c r="BE26" i="21"/>
  <c r="BD26" i="21"/>
  <c r="BC26" i="21"/>
  <c r="BB26" i="21"/>
  <c r="BA26" i="21"/>
  <c r="BH26" i="21" s="1"/>
  <c r="BG25" i="21"/>
  <c r="BF25" i="21"/>
  <c r="BE25" i="21"/>
  <c r="BD25" i="21"/>
  <c r="BC25" i="21"/>
  <c r="BB25" i="21"/>
  <c r="BA25" i="21"/>
  <c r="BH25" i="21" s="1"/>
  <c r="BQ24" i="21"/>
  <c r="BP24" i="21"/>
  <c r="BO24" i="21"/>
  <c r="BN24" i="21"/>
  <c r="BM24" i="21"/>
  <c r="BL24" i="21"/>
  <c r="BK24" i="21"/>
  <c r="BG24" i="21"/>
  <c r="BF24" i="21"/>
  <c r="BE24" i="21"/>
  <c r="BD24" i="21"/>
  <c r="BC24" i="21"/>
  <c r="BB24" i="21"/>
  <c r="BA24" i="21"/>
  <c r="BH24" i="21" s="1"/>
  <c r="BG23" i="21"/>
  <c r="BF23" i="21"/>
  <c r="BE23" i="21"/>
  <c r="BD23" i="21"/>
  <c r="BC23" i="21"/>
  <c r="BB23" i="21"/>
  <c r="BA23" i="21"/>
  <c r="BH23" i="21" s="1"/>
  <c r="BI22" i="21"/>
  <c r="BG22" i="21"/>
  <c r="BF22" i="21"/>
  <c r="BE22" i="21"/>
  <c r="BD22" i="21"/>
  <c r="BH22" i="21" s="1"/>
  <c r="BC22" i="21"/>
  <c r="BB22" i="21"/>
  <c r="BA22" i="21"/>
  <c r="BI21" i="21"/>
  <c r="BG21" i="21"/>
  <c r="BF21" i="21"/>
  <c r="BE21" i="21"/>
  <c r="BD21" i="21"/>
  <c r="BC21" i="21"/>
  <c r="BB21" i="21"/>
  <c r="BA21" i="21"/>
  <c r="BH21" i="21" s="1"/>
  <c r="BI20" i="21"/>
  <c r="BG20" i="21"/>
  <c r="BF20" i="21"/>
  <c r="BE20" i="21"/>
  <c r="BD20" i="21"/>
  <c r="BC20" i="21"/>
  <c r="BB20" i="21"/>
  <c r="BH20" i="21" s="1"/>
  <c r="BA20" i="21"/>
  <c r="BI19" i="21"/>
  <c r="BG19" i="21"/>
  <c r="BF19" i="21"/>
  <c r="BE19" i="21"/>
  <c r="BD19" i="21"/>
  <c r="BC19" i="21"/>
  <c r="BB19" i="21"/>
  <c r="BA19" i="21"/>
  <c r="BH19" i="21" s="1"/>
  <c r="BI18" i="21"/>
  <c r="BG18" i="21"/>
  <c r="BF18" i="21"/>
  <c r="BE18" i="21"/>
  <c r="BD18" i="21"/>
  <c r="BH18" i="21" s="1"/>
  <c r="BC18" i="21"/>
  <c r="BB18" i="21"/>
  <c r="BA18" i="21"/>
  <c r="BI17" i="21"/>
  <c r="BG17" i="21"/>
  <c r="BF17" i="21"/>
  <c r="BE17" i="21"/>
  <c r="BD17" i="21"/>
  <c r="BC17" i="21"/>
  <c r="BB17" i="21"/>
  <c r="BA17" i="21"/>
  <c r="BH17" i="21" s="1"/>
  <c r="BI16" i="21"/>
  <c r="BI24" i="21" s="1"/>
  <c r="BG16" i="21"/>
  <c r="BF16" i="21"/>
  <c r="BE16" i="21"/>
  <c r="BD16" i="21"/>
  <c r="BC16" i="21"/>
  <c r="BB16" i="21"/>
  <c r="BH16" i="21" s="1"/>
  <c r="BA16" i="21"/>
  <c r="BG15" i="21"/>
  <c r="BG30" i="21" s="1"/>
  <c r="BG31" i="21" s="1"/>
  <c r="BQ41" i="21" s="1"/>
  <c r="BF15" i="21"/>
  <c r="BF30" i="21" s="1"/>
  <c r="BF31" i="21" s="1"/>
  <c r="BP41" i="21" s="1"/>
  <c r="BE15" i="21"/>
  <c r="BE30" i="21" s="1"/>
  <c r="BE31" i="21" s="1"/>
  <c r="BO41" i="21" s="1"/>
  <c r="BD15" i="21"/>
  <c r="BD30" i="21" s="1"/>
  <c r="BD31" i="21" s="1"/>
  <c r="BN41" i="21" s="1"/>
  <c r="BC15" i="21"/>
  <c r="BC30" i="21" s="1"/>
  <c r="BC31" i="21" s="1"/>
  <c r="BM41" i="21" s="1"/>
  <c r="BB15" i="21"/>
  <c r="BH15" i="21" s="1"/>
  <c r="BA15" i="21"/>
  <c r="BA30" i="21" s="1"/>
  <c r="BA31" i="21" s="1"/>
  <c r="BK41" i="21" s="1"/>
  <c r="BB30" i="21" l="1"/>
  <c r="BB31" i="21" s="1"/>
  <c r="BL41" i="21" s="1"/>
  <c r="BQ47" i="20" l="1"/>
  <c r="BP47" i="20"/>
  <c r="BO47" i="20"/>
  <c r="BN47" i="20"/>
  <c r="BM47" i="20"/>
  <c r="BL47" i="20"/>
  <c r="BK47" i="20"/>
  <c r="AZ39" i="20"/>
  <c r="AZ40" i="20" s="1"/>
  <c r="AY39" i="20"/>
  <c r="AY40" i="20" s="1"/>
  <c r="AX39" i="20"/>
  <c r="AX40" i="20" s="1"/>
  <c r="AW39" i="20"/>
  <c r="AW40" i="20" s="1"/>
  <c r="AV39" i="20"/>
  <c r="AV40" i="20" s="1"/>
  <c r="AU39" i="20"/>
  <c r="AU40" i="20" s="1"/>
  <c r="AT39" i="20"/>
  <c r="AT40" i="20" s="1"/>
  <c r="AS39" i="20"/>
  <c r="AS40" i="20" s="1"/>
  <c r="AR39" i="20"/>
  <c r="AR40" i="20" s="1"/>
  <c r="AQ39" i="20"/>
  <c r="AQ40" i="20" s="1"/>
  <c r="AP39" i="20"/>
  <c r="AP40" i="20" s="1"/>
  <c r="AO39" i="20"/>
  <c r="AO40" i="20" s="1"/>
  <c r="AN39" i="20"/>
  <c r="AN40" i="20" s="1"/>
  <c r="AM39" i="20"/>
  <c r="AM40" i="20" s="1"/>
  <c r="AL39" i="20"/>
  <c r="AL40" i="20" s="1"/>
  <c r="AK39" i="20"/>
  <c r="AK40" i="20" s="1"/>
  <c r="AJ39" i="20"/>
  <c r="AJ40" i="20" s="1"/>
  <c r="AI39" i="20"/>
  <c r="AI40" i="20" s="1"/>
  <c r="AH39" i="20"/>
  <c r="AH40" i="20" s="1"/>
  <c r="AG39" i="20"/>
  <c r="AG40" i="20" s="1"/>
  <c r="AF39" i="20"/>
  <c r="AF40" i="20" s="1"/>
  <c r="AE39" i="20"/>
  <c r="AE40" i="20" s="1"/>
  <c r="AD39" i="20"/>
  <c r="AD40" i="20" s="1"/>
  <c r="AC39" i="20"/>
  <c r="AC40" i="20" s="1"/>
  <c r="AB39" i="20"/>
  <c r="AB40" i="20" s="1"/>
  <c r="AA39" i="20"/>
  <c r="AA40" i="20" s="1"/>
  <c r="Z39" i="20"/>
  <c r="Z40" i="20" s="1"/>
  <c r="Y39" i="20"/>
  <c r="Y40" i="20" s="1"/>
  <c r="X39" i="20"/>
  <c r="X40" i="20" s="1"/>
  <c r="W39" i="20"/>
  <c r="W40" i="20" s="1"/>
  <c r="V39" i="20"/>
  <c r="V40" i="20" s="1"/>
  <c r="U39" i="20"/>
  <c r="U40" i="20" s="1"/>
  <c r="T39" i="20"/>
  <c r="T40" i="20" s="1"/>
  <c r="S39" i="20"/>
  <c r="S40" i="20" s="1"/>
  <c r="R39" i="20"/>
  <c r="R40" i="20" s="1"/>
  <c r="Q39" i="20"/>
  <c r="Q40" i="20" s="1"/>
  <c r="P39" i="20"/>
  <c r="P40" i="20" s="1"/>
  <c r="O39" i="20"/>
  <c r="O40" i="20" s="1"/>
  <c r="N39" i="20"/>
  <c r="N40" i="20" s="1"/>
  <c r="M39" i="20"/>
  <c r="M40" i="20" s="1"/>
  <c r="L39" i="20"/>
  <c r="L40" i="20" s="1"/>
  <c r="K39" i="20"/>
  <c r="K40" i="20" s="1"/>
  <c r="J39" i="20"/>
  <c r="J40" i="20" s="1"/>
  <c r="I39" i="20"/>
  <c r="I40" i="20" s="1"/>
  <c r="H39" i="20"/>
  <c r="H40" i="20" s="1"/>
  <c r="G39" i="20"/>
  <c r="G40" i="20" s="1"/>
  <c r="F39" i="20"/>
  <c r="F40" i="20" s="1"/>
  <c r="E39" i="20"/>
  <c r="E40" i="20" s="1"/>
  <c r="D39" i="20"/>
  <c r="D40" i="20" s="1"/>
  <c r="BG38" i="20"/>
  <c r="BF38" i="20"/>
  <c r="BE38" i="20"/>
  <c r="BD38" i="20"/>
  <c r="BC38" i="20"/>
  <c r="BB38" i="20"/>
  <c r="BA38" i="20"/>
  <c r="BG37" i="20"/>
  <c r="BF37" i="20"/>
  <c r="BE37" i="20"/>
  <c r="BD37" i="20"/>
  <c r="BC37" i="20"/>
  <c r="BB37" i="20"/>
  <c r="BA37" i="20"/>
  <c r="BG36" i="20"/>
  <c r="BF36" i="20"/>
  <c r="BE36" i="20"/>
  <c r="BD36" i="20"/>
  <c r="BC36" i="20"/>
  <c r="BB36" i="20"/>
  <c r="BA36" i="20"/>
  <c r="BG35" i="20"/>
  <c r="BF35" i="20"/>
  <c r="BE35" i="20"/>
  <c r="BD35" i="20"/>
  <c r="BC35" i="20"/>
  <c r="BB35" i="20"/>
  <c r="BA35" i="20"/>
  <c r="BG34" i="20"/>
  <c r="BF34" i="20"/>
  <c r="BE34" i="20"/>
  <c r="BD34" i="20"/>
  <c r="BC34" i="20"/>
  <c r="BB34" i="20"/>
  <c r="BA34" i="20"/>
  <c r="BG33" i="20"/>
  <c r="BF33" i="20"/>
  <c r="BE33" i="20"/>
  <c r="BD33" i="20"/>
  <c r="BC33" i="20"/>
  <c r="BB33" i="20"/>
  <c r="BA33" i="20"/>
  <c r="BG32" i="20"/>
  <c r="BF32" i="20"/>
  <c r="BE32" i="20"/>
  <c r="BD32" i="20"/>
  <c r="BC32" i="20"/>
  <c r="BB32" i="20"/>
  <c r="BA32" i="20"/>
  <c r="BG31" i="20"/>
  <c r="BF31" i="20"/>
  <c r="BE31" i="20"/>
  <c r="BD31" i="20"/>
  <c r="BC31" i="20"/>
  <c r="BB31" i="20"/>
  <c r="BA31" i="20"/>
  <c r="BG30" i="20"/>
  <c r="BF30" i="20"/>
  <c r="BE30" i="20"/>
  <c r="BD30" i="20"/>
  <c r="BC30" i="20"/>
  <c r="BB30" i="20"/>
  <c r="BA30" i="20"/>
  <c r="BG29" i="20"/>
  <c r="BF29" i="20"/>
  <c r="BE29" i="20"/>
  <c r="BD29" i="20"/>
  <c r="BC29" i="20"/>
  <c r="BB29" i="20"/>
  <c r="BA29" i="20"/>
  <c r="BG28" i="20"/>
  <c r="BF28" i="20"/>
  <c r="BE28" i="20"/>
  <c r="BD28" i="20"/>
  <c r="BC28" i="20"/>
  <c r="BB28" i="20"/>
  <c r="BA28" i="20"/>
  <c r="BH28" i="20" s="1"/>
  <c r="BG27" i="20"/>
  <c r="BF27" i="20"/>
  <c r="BE27" i="20"/>
  <c r="BD27" i="20"/>
  <c r="BC27" i="20"/>
  <c r="BB27" i="20"/>
  <c r="BA27" i="20"/>
  <c r="BH27" i="20" s="1"/>
  <c r="BG26" i="20"/>
  <c r="BF26" i="20"/>
  <c r="BE26" i="20"/>
  <c r="BD26" i="20"/>
  <c r="BC26" i="20"/>
  <c r="BB26" i="20"/>
  <c r="BA26" i="20"/>
  <c r="BH26" i="20" s="1"/>
  <c r="BG25" i="20"/>
  <c r="BF25" i="20"/>
  <c r="BE25" i="20"/>
  <c r="BD25" i="20"/>
  <c r="BC25" i="20"/>
  <c r="BB25" i="20"/>
  <c r="BA25" i="20"/>
  <c r="BH25" i="20" s="1"/>
  <c r="BQ24" i="20"/>
  <c r="BP24" i="20"/>
  <c r="BO24" i="20"/>
  <c r="BN24" i="20"/>
  <c r="BM24" i="20"/>
  <c r="BL24" i="20"/>
  <c r="BK24" i="20"/>
  <c r="BG24" i="20"/>
  <c r="BF24" i="20"/>
  <c r="BE24" i="20"/>
  <c r="BD24" i="20"/>
  <c r="BC24" i="20"/>
  <c r="BB24" i="20"/>
  <c r="BA24" i="20"/>
  <c r="BH24" i="20" s="1"/>
  <c r="BG23" i="20"/>
  <c r="BF23" i="20"/>
  <c r="BE23" i="20"/>
  <c r="BD23" i="20"/>
  <c r="BC23" i="20"/>
  <c r="BB23" i="20"/>
  <c r="BA23" i="20"/>
  <c r="BH23" i="20" s="1"/>
  <c r="BI22" i="20"/>
  <c r="BG22" i="20"/>
  <c r="BF22" i="20"/>
  <c r="BE22" i="20"/>
  <c r="BD22" i="20"/>
  <c r="BC22" i="20"/>
  <c r="BB22" i="20"/>
  <c r="BA22" i="20"/>
  <c r="BH22" i="20" s="1"/>
  <c r="BI21" i="20"/>
  <c r="BG21" i="20"/>
  <c r="BF21" i="20"/>
  <c r="BE21" i="20"/>
  <c r="BD21" i="20"/>
  <c r="BC21" i="20"/>
  <c r="BH21" i="20" s="1"/>
  <c r="BB21" i="20"/>
  <c r="BA21" i="20"/>
  <c r="BI20" i="20"/>
  <c r="BG20" i="20"/>
  <c r="BF20" i="20"/>
  <c r="BE20" i="20"/>
  <c r="BD20" i="20"/>
  <c r="BH20" i="20" s="1"/>
  <c r="BC20" i="20"/>
  <c r="BB20" i="20"/>
  <c r="BA20" i="20"/>
  <c r="BI19" i="20"/>
  <c r="BI24" i="20" s="1"/>
  <c r="BG19" i="20"/>
  <c r="BF19" i="20"/>
  <c r="BE19" i="20"/>
  <c r="BD19" i="20"/>
  <c r="BC19" i="20"/>
  <c r="BB19" i="20"/>
  <c r="BA19" i="20"/>
  <c r="BH19" i="20" s="1"/>
  <c r="BI18" i="20"/>
  <c r="BG18" i="20"/>
  <c r="BF18" i="20"/>
  <c r="BF39" i="20" s="1"/>
  <c r="BF40" i="20" s="1"/>
  <c r="BP50" i="20" s="1"/>
  <c r="BE18" i="20"/>
  <c r="BD18" i="20"/>
  <c r="BC18" i="20"/>
  <c r="BB18" i="20"/>
  <c r="BB39" i="20" s="1"/>
  <c r="BB40" i="20" s="1"/>
  <c r="BL50" i="20" s="1"/>
  <c r="BA18" i="20"/>
  <c r="BH18" i="20" s="1"/>
  <c r="BI17" i="20"/>
  <c r="BG17" i="20"/>
  <c r="BF17" i="20"/>
  <c r="BE17" i="20"/>
  <c r="BD17" i="20"/>
  <c r="BC17" i="20"/>
  <c r="BH17" i="20" s="1"/>
  <c r="BB17" i="20"/>
  <c r="BA17" i="20"/>
  <c r="BI16" i="20"/>
  <c r="BG16" i="20"/>
  <c r="BF16" i="20"/>
  <c r="BE16" i="20"/>
  <c r="BD16" i="20"/>
  <c r="BH16" i="20" s="1"/>
  <c r="BC16" i="20"/>
  <c r="BB16" i="20"/>
  <c r="BA16" i="20"/>
  <c r="BG15" i="20"/>
  <c r="BG39" i="20" s="1"/>
  <c r="BG40" i="20" s="1"/>
  <c r="BQ50" i="20" s="1"/>
  <c r="BF15" i="20"/>
  <c r="BE15" i="20"/>
  <c r="BE39" i="20" s="1"/>
  <c r="BE40" i="20" s="1"/>
  <c r="BO50" i="20" s="1"/>
  <c r="BD15" i="20"/>
  <c r="BD39" i="20" s="1"/>
  <c r="BD40" i="20" s="1"/>
  <c r="BN50" i="20" s="1"/>
  <c r="BC15" i="20"/>
  <c r="BC39" i="20" s="1"/>
  <c r="BC40" i="20" s="1"/>
  <c r="BM50" i="20" s="1"/>
  <c r="BB15" i="20"/>
  <c r="BA15" i="20"/>
  <c r="BA39" i="20" s="1"/>
  <c r="BA40" i="20" s="1"/>
  <c r="BK50" i="20" s="1"/>
  <c r="BH15" i="20" l="1"/>
  <c r="BR50" i="19" l="1"/>
  <c r="BQ50" i="19"/>
  <c r="BP50" i="19"/>
  <c r="BO50" i="19"/>
  <c r="BN50" i="19"/>
  <c r="BL50" i="19"/>
  <c r="BK50" i="19"/>
  <c r="L43" i="19"/>
  <c r="J43" i="19"/>
  <c r="F43" i="19"/>
  <c r="AZ42" i="19"/>
  <c r="AZ43" i="19" s="1"/>
  <c r="AY42" i="19"/>
  <c r="AY43" i="19" s="1"/>
  <c r="AX42" i="19"/>
  <c r="AX43" i="19" s="1"/>
  <c r="AW42" i="19"/>
  <c r="AW43" i="19" s="1"/>
  <c r="AV42" i="19"/>
  <c r="AV43" i="19" s="1"/>
  <c r="AU42" i="19"/>
  <c r="AU43" i="19" s="1"/>
  <c r="AT42" i="19"/>
  <c r="AT43" i="19" s="1"/>
  <c r="AS42" i="19"/>
  <c r="AS43" i="19" s="1"/>
  <c r="AR42" i="19"/>
  <c r="AR43" i="19" s="1"/>
  <c r="AQ42" i="19"/>
  <c r="AQ43" i="19" s="1"/>
  <c r="AP42" i="19"/>
  <c r="AP43" i="19" s="1"/>
  <c r="AO42" i="19"/>
  <c r="AO43" i="19" s="1"/>
  <c r="AN42" i="19"/>
  <c r="AN43" i="19" s="1"/>
  <c r="AM42" i="19"/>
  <c r="AM43" i="19" s="1"/>
  <c r="AL42" i="19"/>
  <c r="AL43" i="19" s="1"/>
  <c r="AK42" i="19"/>
  <c r="AK43" i="19" s="1"/>
  <c r="AJ42" i="19"/>
  <c r="AJ43" i="19" s="1"/>
  <c r="AI42" i="19"/>
  <c r="AI43" i="19" s="1"/>
  <c r="AH42" i="19"/>
  <c r="AH43" i="19" s="1"/>
  <c r="AG42" i="19"/>
  <c r="AG43" i="19" s="1"/>
  <c r="AF42" i="19"/>
  <c r="AF43" i="19" s="1"/>
  <c r="AE42" i="19"/>
  <c r="AE43" i="19" s="1"/>
  <c r="AD42" i="19"/>
  <c r="AD43" i="19" s="1"/>
  <c r="AC42" i="19"/>
  <c r="AC43" i="19" s="1"/>
  <c r="AB42" i="19"/>
  <c r="AB43" i="19" s="1"/>
  <c r="AA42" i="19"/>
  <c r="AA43" i="19" s="1"/>
  <c r="Z42" i="19"/>
  <c r="Z43" i="19" s="1"/>
  <c r="Y42" i="19"/>
  <c r="Y43" i="19" s="1"/>
  <c r="X42" i="19"/>
  <c r="X43" i="19" s="1"/>
  <c r="W42" i="19"/>
  <c r="W43" i="19" s="1"/>
  <c r="V42" i="19"/>
  <c r="V43" i="19" s="1"/>
  <c r="U42" i="19"/>
  <c r="U43" i="19" s="1"/>
  <c r="T42" i="19"/>
  <c r="T43" i="19" s="1"/>
  <c r="S42" i="19"/>
  <c r="S43" i="19" s="1"/>
  <c r="R42" i="19"/>
  <c r="R43" i="19" s="1"/>
  <c r="Q42" i="19"/>
  <c r="Q43" i="19" s="1"/>
  <c r="P42" i="19"/>
  <c r="P43" i="19" s="1"/>
  <c r="O42" i="19"/>
  <c r="O43" i="19" s="1"/>
  <c r="N42" i="19"/>
  <c r="N43" i="19" s="1"/>
  <c r="M42" i="19"/>
  <c r="M43" i="19" s="1"/>
  <c r="K42" i="19"/>
  <c r="K43" i="19" s="1"/>
  <c r="J42" i="19"/>
  <c r="I42" i="19"/>
  <c r="I43" i="19" s="1"/>
  <c r="H42" i="19"/>
  <c r="H43" i="19" s="1"/>
  <c r="G42" i="19"/>
  <c r="G43" i="19" s="1"/>
  <c r="F42" i="19"/>
  <c r="E42" i="19"/>
  <c r="E43" i="19" s="1"/>
  <c r="D42" i="19"/>
  <c r="D43" i="19" s="1"/>
  <c r="BH41" i="19"/>
  <c r="BG40" i="19"/>
  <c r="BF40" i="19"/>
  <c r="BE40" i="19"/>
  <c r="BD40" i="19"/>
  <c r="BC40" i="19"/>
  <c r="BB40" i="19"/>
  <c r="BA40" i="19"/>
  <c r="BG39" i="19"/>
  <c r="BF39" i="19"/>
  <c r="BE39" i="19"/>
  <c r="BD39" i="19"/>
  <c r="BC39" i="19"/>
  <c r="BB39" i="19"/>
  <c r="BA39" i="19"/>
  <c r="BG38" i="19"/>
  <c r="BF38" i="19"/>
  <c r="BE38" i="19"/>
  <c r="BD38" i="19"/>
  <c r="BC38" i="19"/>
  <c r="BB38" i="19"/>
  <c r="BA38" i="19"/>
  <c r="BG37" i="19"/>
  <c r="BF37" i="19"/>
  <c r="BE37" i="19"/>
  <c r="BD37" i="19"/>
  <c r="BC37" i="19"/>
  <c r="BB37" i="19"/>
  <c r="BA37" i="19"/>
  <c r="BG36" i="19"/>
  <c r="BF36" i="19"/>
  <c r="BE36" i="19"/>
  <c r="BD36" i="19"/>
  <c r="BC36" i="19"/>
  <c r="BB36" i="19"/>
  <c r="BA36" i="19"/>
  <c r="BG35" i="19"/>
  <c r="BF35" i="19"/>
  <c r="BE35" i="19"/>
  <c r="BD35" i="19"/>
  <c r="BC35" i="19"/>
  <c r="BB35" i="19"/>
  <c r="BA35" i="19"/>
  <c r="BG34" i="19"/>
  <c r="BF34" i="19"/>
  <c r="BE34" i="19"/>
  <c r="BD34" i="19"/>
  <c r="BC34" i="19"/>
  <c r="BB34" i="19"/>
  <c r="BA34" i="19"/>
  <c r="BG33" i="19"/>
  <c r="BF33" i="19"/>
  <c r="BE33" i="19"/>
  <c r="BD33" i="19"/>
  <c r="BC33" i="19"/>
  <c r="BB33" i="19"/>
  <c r="BA33" i="19"/>
  <c r="BG32" i="19"/>
  <c r="BF32" i="19"/>
  <c r="BE32" i="19"/>
  <c r="BD32" i="19"/>
  <c r="BC32" i="19"/>
  <c r="BB32" i="19"/>
  <c r="BA32" i="19"/>
  <c r="BG31" i="19"/>
  <c r="BF31" i="19"/>
  <c r="BE31" i="19"/>
  <c r="BD31" i="19"/>
  <c r="BC31" i="19"/>
  <c r="BB31" i="19"/>
  <c r="BA31" i="19"/>
  <c r="BG30" i="19"/>
  <c r="BF30" i="19"/>
  <c r="BE30" i="19"/>
  <c r="BD30" i="19"/>
  <c r="BC30" i="19"/>
  <c r="BB30" i="19"/>
  <c r="BA30" i="19"/>
  <c r="BG29" i="19"/>
  <c r="BF29" i="19"/>
  <c r="BE29" i="19"/>
  <c r="BD29" i="19"/>
  <c r="BC29" i="19"/>
  <c r="BB29" i="19"/>
  <c r="BA29" i="19"/>
  <c r="BG28" i="19"/>
  <c r="BF28" i="19"/>
  <c r="BE28" i="19"/>
  <c r="BD28" i="19"/>
  <c r="BC28" i="19"/>
  <c r="BB28" i="19"/>
  <c r="BA28" i="19"/>
  <c r="BH28" i="19" s="1"/>
  <c r="BG27" i="19"/>
  <c r="BF27" i="19"/>
  <c r="BE27" i="19"/>
  <c r="BD27" i="19"/>
  <c r="BC27" i="19"/>
  <c r="BB27" i="19"/>
  <c r="BA27" i="19"/>
  <c r="BH27" i="19" s="1"/>
  <c r="BG26" i="19"/>
  <c r="BF26" i="19"/>
  <c r="BE26" i="19"/>
  <c r="BD26" i="19"/>
  <c r="BC26" i="19"/>
  <c r="BB26" i="19"/>
  <c r="BA26" i="19"/>
  <c r="BH26" i="19" s="1"/>
  <c r="BG25" i="19"/>
  <c r="BF25" i="19"/>
  <c r="BE25" i="19"/>
  <c r="BD25" i="19"/>
  <c r="BC25" i="19"/>
  <c r="BB25" i="19"/>
  <c r="BA25" i="19"/>
  <c r="BH25" i="19" s="1"/>
  <c r="BR24" i="19"/>
  <c r="BQ24" i="19"/>
  <c r="BP24" i="19"/>
  <c r="BO24" i="19"/>
  <c r="BN24" i="19"/>
  <c r="BL24" i="19"/>
  <c r="BK24" i="19"/>
  <c r="BG24" i="19"/>
  <c r="BF24" i="19"/>
  <c r="BE24" i="19"/>
  <c r="BD24" i="19"/>
  <c r="BC24" i="19"/>
  <c r="BB24" i="19"/>
  <c r="BA24" i="19"/>
  <c r="BH24" i="19" s="1"/>
  <c r="BG23" i="19"/>
  <c r="BF23" i="19"/>
  <c r="BE23" i="19"/>
  <c r="BD23" i="19"/>
  <c r="BC23" i="19"/>
  <c r="BB23" i="19"/>
  <c r="BA23" i="19"/>
  <c r="BH23" i="19" s="1"/>
  <c r="BI22" i="19"/>
  <c r="BG22" i="19"/>
  <c r="BF22" i="19"/>
  <c r="BE22" i="19"/>
  <c r="BD22" i="19"/>
  <c r="BH22" i="19" s="1"/>
  <c r="BC22" i="19"/>
  <c r="BB22" i="19"/>
  <c r="BA22" i="19"/>
  <c r="BI21" i="19"/>
  <c r="BG21" i="19"/>
  <c r="BF21" i="19"/>
  <c r="BE21" i="19"/>
  <c r="BD21" i="19"/>
  <c r="BC21" i="19"/>
  <c r="BB21" i="19"/>
  <c r="BA21" i="19"/>
  <c r="BH21" i="19" s="1"/>
  <c r="BI20" i="19"/>
  <c r="BG20" i="19"/>
  <c r="BF20" i="19"/>
  <c r="BF42" i="19" s="1"/>
  <c r="BF43" i="19" s="1"/>
  <c r="BQ53" i="19" s="1"/>
  <c r="BE20" i="19"/>
  <c r="BD20" i="19"/>
  <c r="BC20" i="19"/>
  <c r="BB20" i="19"/>
  <c r="BH20" i="19" s="1"/>
  <c r="BA20" i="19"/>
  <c r="BI19" i="19"/>
  <c r="BG19" i="19"/>
  <c r="BF19" i="19"/>
  <c r="BE19" i="19"/>
  <c r="BD19" i="19"/>
  <c r="BC19" i="19"/>
  <c r="BH19" i="19" s="1"/>
  <c r="BB19" i="19"/>
  <c r="BA19" i="19"/>
  <c r="BI18" i="19"/>
  <c r="BG18" i="19"/>
  <c r="BF18" i="19"/>
  <c r="BE18" i="19"/>
  <c r="BD18" i="19"/>
  <c r="BH18" i="19" s="1"/>
  <c r="BC18" i="19"/>
  <c r="BB18" i="19"/>
  <c r="BA18" i="19"/>
  <c r="BI17" i="19"/>
  <c r="BI24" i="19" s="1"/>
  <c r="BG17" i="19"/>
  <c r="BF17" i="19"/>
  <c r="BE17" i="19"/>
  <c r="BD17" i="19"/>
  <c r="BC17" i="19"/>
  <c r="BB17" i="19"/>
  <c r="BA17" i="19"/>
  <c r="BH17" i="19" s="1"/>
  <c r="BG16" i="19"/>
  <c r="BF16" i="19"/>
  <c r="BE16" i="19"/>
  <c r="BD16" i="19"/>
  <c r="BC16" i="19"/>
  <c r="BB16" i="19"/>
  <c r="BA16" i="19"/>
  <c r="BH16" i="19" s="1"/>
  <c r="BG15" i="19"/>
  <c r="BG42" i="19" s="1"/>
  <c r="BG43" i="19" s="1"/>
  <c r="BR53" i="19" s="1"/>
  <c r="BF15" i="19"/>
  <c r="BE15" i="19"/>
  <c r="BE42" i="19" s="1"/>
  <c r="BE43" i="19" s="1"/>
  <c r="BP53" i="19" s="1"/>
  <c r="BD15" i="19"/>
  <c r="BD42" i="19" s="1"/>
  <c r="BD43" i="19" s="1"/>
  <c r="BO53" i="19" s="1"/>
  <c r="BC15" i="19"/>
  <c r="BC42" i="19" s="1"/>
  <c r="BC43" i="19" s="1"/>
  <c r="BN53" i="19" s="1"/>
  <c r="BB15" i="19"/>
  <c r="BA15" i="19"/>
  <c r="BA42" i="19" s="1"/>
  <c r="BA43" i="19" s="1"/>
  <c r="BK53" i="19" s="1"/>
  <c r="BB42" i="19" l="1"/>
  <c r="BB43" i="19" s="1"/>
  <c r="BL53" i="19" s="1"/>
  <c r="BH15" i="19"/>
  <c r="BS47" i="18" l="1"/>
  <c r="BR47" i="18"/>
  <c r="BG39" i="18"/>
  <c r="BG40" i="18" s="1"/>
  <c r="BF39" i="18"/>
  <c r="BF40" i="18" s="1"/>
  <c r="BE39" i="18"/>
  <c r="BE40" i="18" s="1"/>
  <c r="BD39" i="18"/>
  <c r="BD40" i="18" s="1"/>
  <c r="BC39" i="18"/>
  <c r="BC40" i="18" s="1"/>
  <c r="BB39" i="18"/>
  <c r="BB40" i="18" s="1"/>
  <c r="BA39" i="18"/>
  <c r="BA40" i="18" s="1"/>
  <c r="AZ39" i="18"/>
  <c r="AZ40" i="18" s="1"/>
  <c r="AY39" i="18"/>
  <c r="AY40" i="18" s="1"/>
  <c r="AX39" i="18"/>
  <c r="AX40" i="18" s="1"/>
  <c r="AW39" i="18"/>
  <c r="AW40" i="18" s="1"/>
  <c r="AV39" i="18"/>
  <c r="AV40" i="18" s="1"/>
  <c r="AU39" i="18"/>
  <c r="AU40" i="18" s="1"/>
  <c r="AT39" i="18"/>
  <c r="AT40" i="18" s="1"/>
  <c r="AS39" i="18"/>
  <c r="AS40" i="18" s="1"/>
  <c r="AR39" i="18"/>
  <c r="AR40" i="18" s="1"/>
  <c r="AQ39" i="18"/>
  <c r="AQ40" i="18" s="1"/>
  <c r="AP39" i="18"/>
  <c r="AP40" i="18" s="1"/>
  <c r="AO39" i="18"/>
  <c r="AO40" i="18" s="1"/>
  <c r="AN39" i="18"/>
  <c r="AN40" i="18" s="1"/>
  <c r="AM39" i="18"/>
  <c r="AM40" i="18" s="1"/>
  <c r="AL39" i="18"/>
  <c r="AL40" i="18" s="1"/>
  <c r="AK39" i="18"/>
  <c r="AK40" i="18" s="1"/>
  <c r="AJ39" i="18"/>
  <c r="AJ40" i="18" s="1"/>
  <c r="AI39" i="18"/>
  <c r="AI40" i="18" s="1"/>
  <c r="AH39" i="18"/>
  <c r="AH40" i="18" s="1"/>
  <c r="AG39" i="18"/>
  <c r="AG40" i="18" s="1"/>
  <c r="AF39" i="18"/>
  <c r="AF40" i="18" s="1"/>
  <c r="AE39" i="18"/>
  <c r="AE40" i="18" s="1"/>
  <c r="AD39" i="18"/>
  <c r="AD40" i="18" s="1"/>
  <c r="AC39" i="18"/>
  <c r="AC40" i="18" s="1"/>
  <c r="AB39" i="18"/>
  <c r="AB40" i="18" s="1"/>
  <c r="AA39" i="18"/>
  <c r="AA40" i="18" s="1"/>
  <c r="Z39" i="18"/>
  <c r="Z40" i="18" s="1"/>
  <c r="Y39" i="18"/>
  <c r="Y40" i="18" s="1"/>
  <c r="X39" i="18"/>
  <c r="X40" i="18" s="1"/>
  <c r="W39" i="18"/>
  <c r="W40" i="18" s="1"/>
  <c r="V39" i="18"/>
  <c r="V40" i="18" s="1"/>
  <c r="U39" i="18"/>
  <c r="U40" i="18" s="1"/>
  <c r="T39" i="18"/>
  <c r="T40" i="18" s="1"/>
  <c r="S39" i="18"/>
  <c r="S40" i="18" s="1"/>
  <c r="R39" i="18"/>
  <c r="R40" i="18" s="1"/>
  <c r="Q39" i="18"/>
  <c r="Q40" i="18" s="1"/>
  <c r="P39" i="18"/>
  <c r="P40" i="18" s="1"/>
  <c r="O39" i="18"/>
  <c r="O40" i="18" s="1"/>
  <c r="N39" i="18"/>
  <c r="N40" i="18" s="1"/>
  <c r="M39" i="18"/>
  <c r="M40" i="18" s="1"/>
  <c r="L39" i="18"/>
  <c r="L40" i="18" s="1"/>
  <c r="K39" i="18"/>
  <c r="K40" i="18" s="1"/>
  <c r="J39" i="18"/>
  <c r="J40" i="18" s="1"/>
  <c r="I39" i="18"/>
  <c r="I40" i="18" s="1"/>
  <c r="H39" i="18"/>
  <c r="H40" i="18" s="1"/>
  <c r="G39" i="18"/>
  <c r="G40" i="18" s="1"/>
  <c r="F39" i="18"/>
  <c r="F40" i="18" s="1"/>
  <c r="E39" i="18"/>
  <c r="E40" i="18" s="1"/>
  <c r="D39" i="18"/>
  <c r="D40" i="18" s="1"/>
  <c r="BP38" i="18"/>
  <c r="BO37" i="18"/>
  <c r="BN37" i="18"/>
  <c r="BM37" i="18"/>
  <c r="BL37" i="18"/>
  <c r="BK37" i="18"/>
  <c r="BJ37" i="18"/>
  <c r="BI37" i="18"/>
  <c r="BH37" i="18"/>
  <c r="BP37" i="18" s="1"/>
  <c r="BO36" i="18"/>
  <c r="BN36" i="18"/>
  <c r="BM36" i="18"/>
  <c r="BL36" i="18"/>
  <c r="BK36" i="18"/>
  <c r="BJ36" i="18"/>
  <c r="BI36" i="18"/>
  <c r="BH36" i="18"/>
  <c r="BP36" i="18" s="1"/>
  <c r="BO35" i="18"/>
  <c r="BN35" i="18"/>
  <c r="BM35" i="18"/>
  <c r="BL35" i="18"/>
  <c r="BK35" i="18"/>
  <c r="BJ35" i="18"/>
  <c r="BI35" i="18"/>
  <c r="BH35" i="18"/>
  <c r="BP35" i="18" s="1"/>
  <c r="BO34" i="18"/>
  <c r="BN34" i="18"/>
  <c r="BM34" i="18"/>
  <c r="BL34" i="18"/>
  <c r="BK34" i="18"/>
  <c r="BJ34" i="18"/>
  <c r="BI34" i="18"/>
  <c r="BH34" i="18"/>
  <c r="BP34" i="18" s="1"/>
  <c r="BO33" i="18"/>
  <c r="BN33" i="18"/>
  <c r="BM33" i="18"/>
  <c r="BL33" i="18"/>
  <c r="BK33" i="18"/>
  <c r="BJ33" i="18"/>
  <c r="BI33" i="18"/>
  <c r="BH33" i="18"/>
  <c r="BP33" i="18" s="1"/>
  <c r="BO32" i="18"/>
  <c r="BN32" i="18"/>
  <c r="BM32" i="18"/>
  <c r="BL32" i="18"/>
  <c r="BK32" i="18"/>
  <c r="BJ32" i="18"/>
  <c r="BI32" i="18"/>
  <c r="BH32" i="18"/>
  <c r="BP32" i="18" s="1"/>
  <c r="BO31" i="18"/>
  <c r="BN31" i="18"/>
  <c r="BM31" i="18"/>
  <c r="BL31" i="18"/>
  <c r="BK31" i="18"/>
  <c r="BJ31" i="18"/>
  <c r="BI31" i="18"/>
  <c r="BH31" i="18"/>
  <c r="BP31" i="18" s="1"/>
  <c r="BO30" i="18"/>
  <c r="BN30" i="18"/>
  <c r="BM30" i="18"/>
  <c r="BL30" i="18"/>
  <c r="BK30" i="18"/>
  <c r="BJ30" i="18"/>
  <c r="BI30" i="18"/>
  <c r="BH30" i="18"/>
  <c r="BP30" i="18" s="1"/>
  <c r="BO29" i="18"/>
  <c r="BN29" i="18"/>
  <c r="BM29" i="18"/>
  <c r="BL29" i="18"/>
  <c r="BK29" i="18"/>
  <c r="BJ29" i="18"/>
  <c r="BI29" i="18"/>
  <c r="BH29" i="18"/>
  <c r="BP29" i="18" s="1"/>
  <c r="BO28" i="18"/>
  <c r="BN28" i="18"/>
  <c r="BM28" i="18"/>
  <c r="BL28" i="18"/>
  <c r="BK28" i="18"/>
  <c r="BJ28" i="18"/>
  <c r="BI28" i="18"/>
  <c r="BH28" i="18"/>
  <c r="BP28" i="18" s="1"/>
  <c r="BO27" i="18"/>
  <c r="BN27" i="18"/>
  <c r="BM27" i="18"/>
  <c r="BL27" i="18"/>
  <c r="BK27" i="18"/>
  <c r="BJ27" i="18"/>
  <c r="BI27" i="18"/>
  <c r="BH27" i="18"/>
  <c r="BP27" i="18" s="1"/>
  <c r="BO26" i="18"/>
  <c r="BN26" i="18"/>
  <c r="BM26" i="18"/>
  <c r="BL26" i="18"/>
  <c r="BK26" i="18"/>
  <c r="BJ26" i="18"/>
  <c r="BI26" i="18"/>
  <c r="BH26" i="18"/>
  <c r="BP26" i="18" s="1"/>
  <c r="BO25" i="18"/>
  <c r="BN25" i="18"/>
  <c r="BM25" i="18"/>
  <c r="BL25" i="18"/>
  <c r="BK25" i="18"/>
  <c r="BJ25" i="18"/>
  <c r="BI25" i="18"/>
  <c r="BH25" i="18"/>
  <c r="BP25" i="18" s="1"/>
  <c r="CA24" i="18"/>
  <c r="BX24" i="18"/>
  <c r="BW24" i="18"/>
  <c r="BV24" i="18"/>
  <c r="BU24" i="18"/>
  <c r="BT24" i="18"/>
  <c r="BS24" i="18"/>
  <c r="BR24" i="18"/>
  <c r="BO24" i="18"/>
  <c r="BN24" i="18"/>
  <c r="BM24" i="18"/>
  <c r="BL24" i="18"/>
  <c r="BK24" i="18"/>
  <c r="BJ24" i="18"/>
  <c r="BI24" i="18"/>
  <c r="BH24" i="18"/>
  <c r="BP24" i="18" s="1"/>
  <c r="BO23" i="18"/>
  <c r="BN23" i="18"/>
  <c r="BM23" i="18"/>
  <c r="BL23" i="18"/>
  <c r="BK23" i="18"/>
  <c r="BJ23" i="18"/>
  <c r="BI23" i="18"/>
  <c r="BH23" i="18"/>
  <c r="BP23" i="18" s="1"/>
  <c r="BQ22" i="18"/>
  <c r="BO22" i="18"/>
  <c r="BN22" i="18"/>
  <c r="BM22" i="18"/>
  <c r="BL22" i="18"/>
  <c r="BK22" i="18"/>
  <c r="BJ22" i="18"/>
  <c r="BI22" i="18"/>
  <c r="BH22" i="18"/>
  <c r="BP22" i="18" s="1"/>
  <c r="BQ21" i="18"/>
  <c r="BO21" i="18"/>
  <c r="BN21" i="18"/>
  <c r="BM21" i="18"/>
  <c r="BL21" i="18"/>
  <c r="BK21" i="18"/>
  <c r="BJ21" i="18"/>
  <c r="BI21" i="18"/>
  <c r="BH21" i="18"/>
  <c r="BP21" i="18" s="1"/>
  <c r="BQ20" i="18"/>
  <c r="BO20" i="18"/>
  <c r="BN20" i="18"/>
  <c r="BM20" i="18"/>
  <c r="BL20" i="18"/>
  <c r="BK20" i="18"/>
  <c r="BJ20" i="18"/>
  <c r="BI20" i="18"/>
  <c r="BH20" i="18"/>
  <c r="BP20" i="18" s="1"/>
  <c r="BQ19" i="18"/>
  <c r="BO19" i="18"/>
  <c r="BN19" i="18"/>
  <c r="BM19" i="18"/>
  <c r="BL19" i="18"/>
  <c r="BK19" i="18"/>
  <c r="BJ19" i="18"/>
  <c r="BI19" i="18"/>
  <c r="BH19" i="18"/>
  <c r="BP19" i="18" s="1"/>
  <c r="BQ18" i="18"/>
  <c r="BO18" i="18"/>
  <c r="BN18" i="18"/>
  <c r="BM18" i="18"/>
  <c r="BL18" i="18"/>
  <c r="BK18" i="18"/>
  <c r="BJ18" i="18"/>
  <c r="BI18" i="18"/>
  <c r="BH18" i="18"/>
  <c r="BP18" i="18" s="1"/>
  <c r="BQ17" i="18"/>
  <c r="BO17" i="18"/>
  <c r="BN17" i="18"/>
  <c r="BM17" i="18"/>
  <c r="BL17" i="18"/>
  <c r="BK17" i="18"/>
  <c r="BJ17" i="18"/>
  <c r="BI17" i="18"/>
  <c r="BH17" i="18"/>
  <c r="BP17" i="18" s="1"/>
  <c r="BQ16" i="18"/>
  <c r="BQ24" i="18" s="1"/>
  <c r="BO16" i="18"/>
  <c r="BN16" i="18"/>
  <c r="BM16" i="18"/>
  <c r="BL16" i="18"/>
  <c r="BK16" i="18"/>
  <c r="BJ16" i="18"/>
  <c r="BI16" i="18"/>
  <c r="BH16" i="18"/>
  <c r="BP16" i="18" s="1"/>
  <c r="BO15" i="18"/>
  <c r="BO39" i="18" s="1"/>
  <c r="BO40" i="18" s="1"/>
  <c r="BY50" i="18" s="1"/>
  <c r="BN15" i="18"/>
  <c r="BN39" i="18" s="1"/>
  <c r="BN40" i="18" s="1"/>
  <c r="BX50" i="18" s="1"/>
  <c r="BM15" i="18"/>
  <c r="BM39" i="18" s="1"/>
  <c r="BM40" i="18" s="1"/>
  <c r="BW50" i="18" s="1"/>
  <c r="BL15" i="18"/>
  <c r="BL39" i="18" s="1"/>
  <c r="BL40" i="18" s="1"/>
  <c r="BV50" i="18" s="1"/>
  <c r="BK15" i="18"/>
  <c r="BK39" i="18" s="1"/>
  <c r="BK40" i="18" s="1"/>
  <c r="BU50" i="18" s="1"/>
  <c r="BJ15" i="18"/>
  <c r="BJ39" i="18" s="1"/>
  <c r="BJ40" i="18" s="1"/>
  <c r="BT50" i="18" s="1"/>
  <c r="BI15" i="18"/>
  <c r="BI39" i="18" s="1"/>
  <c r="BI40" i="18" s="1"/>
  <c r="BS50" i="18" s="1"/>
  <c r="BH15" i="18"/>
  <c r="BH39" i="18" s="1"/>
  <c r="BH40" i="18" s="1"/>
  <c r="BR50" i="18" s="1"/>
  <c r="BP15" i="18" l="1"/>
  <c r="BQ47" i="16" l="1"/>
  <c r="BP47" i="16"/>
  <c r="BO47" i="16"/>
  <c r="BN47" i="16"/>
  <c r="BM47" i="16"/>
  <c r="BL47" i="16"/>
  <c r="BK47" i="16"/>
  <c r="BH38" i="16"/>
  <c r="BH37" i="16"/>
  <c r="BH36" i="16"/>
  <c r="BH35" i="16"/>
  <c r="BH34" i="16"/>
  <c r="AY34" i="16"/>
  <c r="AW34" i="16"/>
  <c r="AU34" i="16"/>
  <c r="AS34" i="16"/>
  <c r="AQ34" i="16"/>
  <c r="AO34" i="16"/>
  <c r="AM34" i="16"/>
  <c r="AK34" i="16"/>
  <c r="AI34" i="16"/>
  <c r="AG34" i="16"/>
  <c r="AE34" i="16"/>
  <c r="AC34" i="16"/>
  <c r="AA34" i="16"/>
  <c r="Y34" i="16"/>
  <c r="W34" i="16"/>
  <c r="U34" i="16"/>
  <c r="S34" i="16"/>
  <c r="Q34" i="16"/>
  <c r="O34" i="16"/>
  <c r="M34" i="16"/>
  <c r="K34" i="16"/>
  <c r="I34" i="16"/>
  <c r="G34" i="16"/>
  <c r="E34" i="16"/>
  <c r="BH33" i="16"/>
  <c r="AZ33" i="16"/>
  <c r="AZ34" i="16" s="1"/>
  <c r="AY33" i="16"/>
  <c r="AX33" i="16"/>
  <c r="AX34" i="16" s="1"/>
  <c r="AW33" i="16"/>
  <c r="AV33" i="16"/>
  <c r="AV34" i="16" s="1"/>
  <c r="AU33" i="16"/>
  <c r="AT33" i="16"/>
  <c r="AT34" i="16" s="1"/>
  <c r="AS33" i="16"/>
  <c r="AR33" i="16"/>
  <c r="AR34" i="16" s="1"/>
  <c r="AQ33" i="16"/>
  <c r="AP33" i="16"/>
  <c r="AP34" i="16" s="1"/>
  <c r="AO33" i="16"/>
  <c r="AN33" i="16"/>
  <c r="AN34" i="16" s="1"/>
  <c r="AM33" i="16"/>
  <c r="AL33" i="16"/>
  <c r="AL34" i="16" s="1"/>
  <c r="AK33" i="16"/>
  <c r="AJ33" i="16"/>
  <c r="AJ34" i="16" s="1"/>
  <c r="AI33" i="16"/>
  <c r="AH33" i="16"/>
  <c r="AH34" i="16" s="1"/>
  <c r="AG33" i="16"/>
  <c r="AF33" i="16"/>
  <c r="AF34" i="16" s="1"/>
  <c r="AE33" i="16"/>
  <c r="AD33" i="16"/>
  <c r="AD34" i="16" s="1"/>
  <c r="AC33" i="16"/>
  <c r="AB33" i="16"/>
  <c r="AB34" i="16" s="1"/>
  <c r="AA33" i="16"/>
  <c r="Z33" i="16"/>
  <c r="Z34" i="16" s="1"/>
  <c r="Y33" i="16"/>
  <c r="X33" i="16"/>
  <c r="X34" i="16" s="1"/>
  <c r="W33" i="16"/>
  <c r="V33" i="16"/>
  <c r="V34" i="16" s="1"/>
  <c r="U33" i="16"/>
  <c r="T33" i="16"/>
  <c r="T34" i="16" s="1"/>
  <c r="S33" i="16"/>
  <c r="R33" i="16"/>
  <c r="R34" i="16" s="1"/>
  <c r="Q33" i="16"/>
  <c r="P33" i="16"/>
  <c r="P34" i="16" s="1"/>
  <c r="O33" i="16"/>
  <c r="N33" i="16"/>
  <c r="N34" i="16" s="1"/>
  <c r="M33" i="16"/>
  <c r="L33" i="16"/>
  <c r="L34" i="16" s="1"/>
  <c r="K33" i="16"/>
  <c r="J33" i="16"/>
  <c r="J34" i="16" s="1"/>
  <c r="I33" i="16"/>
  <c r="H33" i="16"/>
  <c r="H34" i="16" s="1"/>
  <c r="G33" i="16"/>
  <c r="F33" i="16"/>
  <c r="F34" i="16" s="1"/>
  <c r="E33" i="16"/>
  <c r="D33" i="16"/>
  <c r="D34" i="16" s="1"/>
  <c r="BH32" i="16"/>
  <c r="BG31" i="16"/>
  <c r="BF31" i="16"/>
  <c r="BE31" i="16"/>
  <c r="BD31" i="16"/>
  <c r="BH31" i="16" s="1"/>
  <c r="BC31" i="16"/>
  <c r="BB31" i="16"/>
  <c r="BA31" i="16"/>
  <c r="BG30" i="16"/>
  <c r="BF30" i="16"/>
  <c r="BE30" i="16"/>
  <c r="BD30" i="16"/>
  <c r="BH30" i="16" s="1"/>
  <c r="BC30" i="16"/>
  <c r="BB30" i="16"/>
  <c r="BA30" i="16"/>
  <c r="BG29" i="16"/>
  <c r="BF29" i="16"/>
  <c r="BE29" i="16"/>
  <c r="BD29" i="16"/>
  <c r="BH29" i="16" s="1"/>
  <c r="BC29" i="16"/>
  <c r="BB29" i="16"/>
  <c r="BA29" i="16"/>
  <c r="BG28" i="16"/>
  <c r="BF28" i="16"/>
  <c r="BE28" i="16"/>
  <c r="BD28" i="16"/>
  <c r="BH28" i="16" s="1"/>
  <c r="BC28" i="16"/>
  <c r="BB28" i="16"/>
  <c r="BA28" i="16"/>
  <c r="BG27" i="16"/>
  <c r="BF27" i="16"/>
  <c r="BE27" i="16"/>
  <c r="BD27" i="16"/>
  <c r="BH27" i="16" s="1"/>
  <c r="BC27" i="16"/>
  <c r="BB27" i="16"/>
  <c r="BA27" i="16"/>
  <c r="BG26" i="16"/>
  <c r="BF26" i="16"/>
  <c r="BE26" i="16"/>
  <c r="BD26" i="16"/>
  <c r="BH26" i="16" s="1"/>
  <c r="BC26" i="16"/>
  <c r="BB26" i="16"/>
  <c r="BA26" i="16"/>
  <c r="BG25" i="16"/>
  <c r="BF25" i="16"/>
  <c r="BE25" i="16"/>
  <c r="BD25" i="16"/>
  <c r="BH25" i="16" s="1"/>
  <c r="BC25" i="16"/>
  <c r="BB25" i="16"/>
  <c r="BA25" i="16"/>
  <c r="BQ24" i="16"/>
  <c r="BP24" i="16"/>
  <c r="BO24" i="16"/>
  <c r="BN24" i="16"/>
  <c r="BM24" i="16"/>
  <c r="BL24" i="16"/>
  <c r="BK24" i="16"/>
  <c r="BG24" i="16"/>
  <c r="BF24" i="16"/>
  <c r="BE24" i="16"/>
  <c r="BD24" i="16"/>
  <c r="BC24" i="16"/>
  <c r="BB24" i="16"/>
  <c r="BH24" i="16" s="1"/>
  <c r="BA24" i="16"/>
  <c r="BG23" i="16"/>
  <c r="BF23" i="16"/>
  <c r="BE23" i="16"/>
  <c r="BD23" i="16"/>
  <c r="BC23" i="16"/>
  <c r="BB23" i="16"/>
  <c r="BH23" i="16" s="1"/>
  <c r="BA23" i="16"/>
  <c r="BI22" i="16"/>
  <c r="BG22" i="16"/>
  <c r="BF22" i="16"/>
  <c r="BE22" i="16"/>
  <c r="BD22" i="16"/>
  <c r="BC22" i="16"/>
  <c r="BB22" i="16"/>
  <c r="BA22" i="16"/>
  <c r="BH22" i="16" s="1"/>
  <c r="BI21" i="16"/>
  <c r="BG21" i="16"/>
  <c r="BF21" i="16"/>
  <c r="BE21" i="16"/>
  <c r="BD21" i="16"/>
  <c r="BC21" i="16"/>
  <c r="BB21" i="16"/>
  <c r="BH21" i="16" s="1"/>
  <c r="BA21" i="16"/>
  <c r="BI20" i="16"/>
  <c r="BG20" i="16"/>
  <c r="BF20" i="16"/>
  <c r="BE20" i="16"/>
  <c r="BD20" i="16"/>
  <c r="BC20" i="16"/>
  <c r="BB20" i="16"/>
  <c r="BA20" i="16"/>
  <c r="BH20" i="16" s="1"/>
  <c r="BI19" i="16"/>
  <c r="BG19" i="16"/>
  <c r="BF19" i="16"/>
  <c r="BE19" i="16"/>
  <c r="BD19" i="16"/>
  <c r="BC19" i="16"/>
  <c r="BB19" i="16"/>
  <c r="BH19" i="16" s="1"/>
  <c r="BA19" i="16"/>
  <c r="BI18" i="16"/>
  <c r="BG18" i="16"/>
  <c r="BF18" i="16"/>
  <c r="BE18" i="16"/>
  <c r="BD18" i="16"/>
  <c r="BC18" i="16"/>
  <c r="BB18" i="16"/>
  <c r="BA18" i="16"/>
  <c r="BH18" i="16" s="1"/>
  <c r="BI17" i="16"/>
  <c r="BG17" i="16"/>
  <c r="BF17" i="16"/>
  <c r="BF33" i="16" s="1"/>
  <c r="BF34" i="16" s="1"/>
  <c r="BP50" i="16" s="1"/>
  <c r="BE17" i="16"/>
  <c r="BD17" i="16"/>
  <c r="BD33" i="16" s="1"/>
  <c r="BD34" i="16" s="1"/>
  <c r="BN50" i="16" s="1"/>
  <c r="BC17" i="16"/>
  <c r="BB17" i="16"/>
  <c r="BB33" i="16" s="1"/>
  <c r="BB34" i="16" s="1"/>
  <c r="BL50" i="16" s="1"/>
  <c r="BA17" i="16"/>
  <c r="BI16" i="16"/>
  <c r="BI24" i="16" s="1"/>
  <c r="BG16" i="16"/>
  <c r="BF16" i="16"/>
  <c r="BE16" i="16"/>
  <c r="BD16" i="16"/>
  <c r="BC16" i="16"/>
  <c r="BB16" i="16"/>
  <c r="BA16" i="16"/>
  <c r="BH16" i="16" s="1"/>
  <c r="BG15" i="16"/>
  <c r="BG33" i="16" s="1"/>
  <c r="BG34" i="16" s="1"/>
  <c r="BQ50" i="16" s="1"/>
  <c r="BF15" i="16"/>
  <c r="BE15" i="16"/>
  <c r="BE33" i="16" s="1"/>
  <c r="BE34" i="16" s="1"/>
  <c r="BO50" i="16" s="1"/>
  <c r="BD15" i="16"/>
  <c r="BC15" i="16"/>
  <c r="BC33" i="16" s="1"/>
  <c r="BC34" i="16" s="1"/>
  <c r="BM50" i="16" s="1"/>
  <c r="BB15" i="16"/>
  <c r="BA15" i="16"/>
  <c r="BH15" i="16" s="1"/>
  <c r="BU46" i="15"/>
  <c r="BS46" i="15"/>
  <c r="BQ46" i="15"/>
  <c r="BP46" i="15"/>
  <c r="BO46" i="15"/>
  <c r="BN46" i="15"/>
  <c r="BM46" i="15"/>
  <c r="BI39" i="15"/>
  <c r="BU49" i="15" s="1"/>
  <c r="BI38" i="15"/>
  <c r="BH38" i="15"/>
  <c r="AZ38" i="15"/>
  <c r="AZ39" i="15" s="1"/>
  <c r="AY38" i="15"/>
  <c r="AY39" i="15" s="1"/>
  <c r="AX38" i="15"/>
  <c r="AX39" i="15" s="1"/>
  <c r="AW38" i="15"/>
  <c r="AW39" i="15" s="1"/>
  <c r="AV38" i="15"/>
  <c r="AV39" i="15" s="1"/>
  <c r="AU38" i="15"/>
  <c r="AU39" i="15" s="1"/>
  <c r="AT38" i="15"/>
  <c r="AT39" i="15" s="1"/>
  <c r="AS38" i="15"/>
  <c r="AS39" i="15" s="1"/>
  <c r="AR38" i="15"/>
  <c r="AR39" i="15" s="1"/>
  <c r="AQ38" i="15"/>
  <c r="AQ39" i="15" s="1"/>
  <c r="AP38" i="15"/>
  <c r="AP39" i="15" s="1"/>
  <c r="AO38" i="15"/>
  <c r="AO39" i="15" s="1"/>
  <c r="AN38" i="15"/>
  <c r="AN39" i="15" s="1"/>
  <c r="AM38" i="15"/>
  <c r="AM39" i="15" s="1"/>
  <c r="AL38" i="15"/>
  <c r="AL39" i="15" s="1"/>
  <c r="AK38" i="15"/>
  <c r="AK39" i="15" s="1"/>
  <c r="AJ38" i="15"/>
  <c r="AJ39" i="15" s="1"/>
  <c r="AI38" i="15"/>
  <c r="AI39" i="15" s="1"/>
  <c r="AH38" i="15"/>
  <c r="AH39" i="15" s="1"/>
  <c r="AG38" i="15"/>
  <c r="AG39" i="15" s="1"/>
  <c r="AF38" i="15"/>
  <c r="AF39" i="15" s="1"/>
  <c r="AE38" i="15"/>
  <c r="AE39" i="15" s="1"/>
  <c r="AD38" i="15"/>
  <c r="AD39" i="15" s="1"/>
  <c r="AC38" i="15"/>
  <c r="AC39" i="15" s="1"/>
  <c r="AB38" i="15"/>
  <c r="AB39" i="15" s="1"/>
  <c r="AA38" i="15"/>
  <c r="AA39" i="15" s="1"/>
  <c r="Z38" i="15"/>
  <c r="Z39" i="15" s="1"/>
  <c r="Y38" i="15"/>
  <c r="Y39" i="15" s="1"/>
  <c r="X38" i="15"/>
  <c r="X39" i="15" s="1"/>
  <c r="W38" i="15"/>
  <c r="W39" i="15" s="1"/>
  <c r="V38" i="15"/>
  <c r="V39" i="15" s="1"/>
  <c r="U38" i="15"/>
  <c r="U39" i="15" s="1"/>
  <c r="T38" i="15"/>
  <c r="T39" i="15" s="1"/>
  <c r="S38" i="15"/>
  <c r="S39" i="15" s="1"/>
  <c r="R38" i="15"/>
  <c r="R39" i="15" s="1"/>
  <c r="Q38" i="15"/>
  <c r="Q39" i="15" s="1"/>
  <c r="P38" i="15"/>
  <c r="P39" i="15" s="1"/>
  <c r="O38" i="15"/>
  <c r="O39" i="15" s="1"/>
  <c r="N38" i="15"/>
  <c r="N39" i="15" s="1"/>
  <c r="M38" i="15"/>
  <c r="M39" i="15" s="1"/>
  <c r="L38" i="15"/>
  <c r="L39" i="15" s="1"/>
  <c r="K38" i="15"/>
  <c r="K39" i="15" s="1"/>
  <c r="J38" i="15"/>
  <c r="J39" i="15" s="1"/>
  <c r="I38" i="15"/>
  <c r="I39" i="15" s="1"/>
  <c r="H38" i="15"/>
  <c r="H39" i="15" s="1"/>
  <c r="G38" i="15"/>
  <c r="G39" i="15" s="1"/>
  <c r="F38" i="15"/>
  <c r="F39" i="15" s="1"/>
  <c r="E38" i="15"/>
  <c r="E39" i="15" s="1"/>
  <c r="D38" i="15"/>
  <c r="D39" i="15" s="1"/>
  <c r="BF37" i="15"/>
  <c r="BD37" i="15"/>
  <c r="BC37" i="15"/>
  <c r="BB37" i="15"/>
  <c r="BA37" i="15"/>
  <c r="BJ37" i="15" s="1"/>
  <c r="BF36" i="15"/>
  <c r="BD36" i="15"/>
  <c r="BC36" i="15"/>
  <c r="BB36" i="15"/>
  <c r="BJ36" i="15" s="1"/>
  <c r="BA36" i="15"/>
  <c r="BF35" i="15"/>
  <c r="BD35" i="15"/>
  <c r="BC35" i="15"/>
  <c r="BB35" i="15"/>
  <c r="BA35" i="15"/>
  <c r="BJ35" i="15" s="1"/>
  <c r="BF34" i="15"/>
  <c r="BD34" i="15"/>
  <c r="BC34" i="15"/>
  <c r="BB34" i="15"/>
  <c r="BJ34" i="15" s="1"/>
  <c r="BA34" i="15"/>
  <c r="BF33" i="15"/>
  <c r="BD33" i="15"/>
  <c r="BC33" i="15"/>
  <c r="BB33" i="15"/>
  <c r="BA33" i="15"/>
  <c r="BJ33" i="15" s="1"/>
  <c r="BH32" i="15"/>
  <c r="BF32" i="15"/>
  <c r="BD32" i="15"/>
  <c r="BC32" i="15"/>
  <c r="BJ32" i="15" s="1"/>
  <c r="BB32" i="15"/>
  <c r="BA32" i="15"/>
  <c r="BF31" i="15"/>
  <c r="BD31" i="15"/>
  <c r="BC31" i="15"/>
  <c r="BB31" i="15"/>
  <c r="BA31" i="15"/>
  <c r="BJ31" i="15" s="1"/>
  <c r="BF30" i="15"/>
  <c r="BD30" i="15"/>
  <c r="BC30" i="15"/>
  <c r="BB30" i="15"/>
  <c r="BA30" i="15"/>
  <c r="BJ30" i="15" s="1"/>
  <c r="BF29" i="15"/>
  <c r="BD29" i="15"/>
  <c r="BC29" i="15"/>
  <c r="BB29" i="15"/>
  <c r="BA29" i="15"/>
  <c r="BJ29" i="15" s="1"/>
  <c r="BF28" i="15"/>
  <c r="BD28" i="15"/>
  <c r="BC28" i="15"/>
  <c r="BB28" i="15"/>
  <c r="BA28" i="15"/>
  <c r="BJ28" i="15" s="1"/>
  <c r="BF27" i="15"/>
  <c r="BD27" i="15"/>
  <c r="BC27" i="15"/>
  <c r="BB27" i="15"/>
  <c r="BA27" i="15"/>
  <c r="BJ27" i="15" s="1"/>
  <c r="BF26" i="15"/>
  <c r="BD26" i="15"/>
  <c r="BC26" i="15"/>
  <c r="BB26" i="15"/>
  <c r="BA26" i="15"/>
  <c r="BJ26" i="15" s="1"/>
  <c r="BF25" i="15"/>
  <c r="BD25" i="15"/>
  <c r="BC25" i="15"/>
  <c r="BB25" i="15"/>
  <c r="BA25" i="15"/>
  <c r="BJ25" i="15" s="1"/>
  <c r="BU24" i="15"/>
  <c r="BS24" i="15"/>
  <c r="BQ24" i="15"/>
  <c r="BF39" i="15" s="1"/>
  <c r="BP24" i="15"/>
  <c r="BO24" i="15"/>
  <c r="BN24" i="15"/>
  <c r="BM24" i="15"/>
  <c r="BF24" i="15"/>
  <c r="BD24" i="15"/>
  <c r="BC24" i="15"/>
  <c r="BB24" i="15"/>
  <c r="BA24" i="15"/>
  <c r="BJ24" i="15" s="1"/>
  <c r="BF23" i="15"/>
  <c r="BD23" i="15"/>
  <c r="BC23" i="15"/>
  <c r="BB23" i="15"/>
  <c r="BA23" i="15"/>
  <c r="BJ23" i="15" s="1"/>
  <c r="BK22" i="15"/>
  <c r="BF22" i="15"/>
  <c r="BD22" i="15"/>
  <c r="BC22" i="15"/>
  <c r="BB22" i="15"/>
  <c r="BA22" i="15"/>
  <c r="BJ22" i="15" s="1"/>
  <c r="BK21" i="15"/>
  <c r="BK24" i="15" s="1"/>
  <c r="BF21" i="15"/>
  <c r="BD21" i="15"/>
  <c r="BC21" i="15"/>
  <c r="BB21" i="15"/>
  <c r="BA21" i="15"/>
  <c r="BJ21" i="15" s="1"/>
  <c r="BK20" i="15"/>
  <c r="BF20" i="15"/>
  <c r="BD20" i="15"/>
  <c r="BC20" i="15"/>
  <c r="BB20" i="15"/>
  <c r="BJ20" i="15" s="1"/>
  <c r="BA20" i="15"/>
  <c r="BK19" i="15"/>
  <c r="BF19" i="15"/>
  <c r="BD19" i="15"/>
  <c r="BC19" i="15"/>
  <c r="BB19" i="15"/>
  <c r="BA19" i="15"/>
  <c r="BJ19" i="15" s="1"/>
  <c r="BK18" i="15"/>
  <c r="BF18" i="15"/>
  <c r="BD18" i="15"/>
  <c r="BC18" i="15"/>
  <c r="BB18" i="15"/>
  <c r="BA18" i="15"/>
  <c r="BJ18" i="15" s="1"/>
  <c r="BF17" i="15"/>
  <c r="BD17" i="15"/>
  <c r="BC17" i="15"/>
  <c r="BB17" i="15"/>
  <c r="BJ17" i="15" s="1"/>
  <c r="BA17" i="15"/>
  <c r="BK16" i="15"/>
  <c r="BF16" i="15"/>
  <c r="BD16" i="15"/>
  <c r="BC16" i="15"/>
  <c r="BB16" i="15"/>
  <c r="BA16" i="15"/>
  <c r="BJ16" i="15" s="1"/>
  <c r="BF15" i="15"/>
  <c r="BD15" i="15"/>
  <c r="BD38" i="15" s="1"/>
  <c r="BD39" i="15" s="1"/>
  <c r="BP49" i="15" s="1"/>
  <c r="BC15" i="15"/>
  <c r="BC38" i="15" s="1"/>
  <c r="BC39" i="15" s="1"/>
  <c r="BO49" i="15" s="1"/>
  <c r="BB15" i="15"/>
  <c r="BB38" i="15" s="1"/>
  <c r="BA15" i="15"/>
  <c r="BJ15" i="15" s="1"/>
  <c r="BH17" i="16" l="1"/>
  <c r="BA33" i="16"/>
  <c r="BA34" i="16" s="1"/>
  <c r="BK50" i="16" s="1"/>
  <c r="BA38" i="15"/>
  <c r="BJ38" i="15" l="1"/>
  <c r="BA39" i="15"/>
  <c r="BM49" i="15" s="1"/>
  <c r="BU46" i="14" l="1"/>
  <c r="BS46" i="14"/>
  <c r="BQ46" i="14"/>
  <c r="BP46" i="14"/>
  <c r="BO46" i="14"/>
  <c r="BN46" i="14"/>
  <c r="BM46" i="14"/>
  <c r="BI39" i="14"/>
  <c r="BU49" i="14" s="1"/>
  <c r="BI38" i="14"/>
  <c r="BH38" i="14"/>
  <c r="AZ38" i="14"/>
  <c r="AZ39" i="14" s="1"/>
  <c r="AY38" i="14"/>
  <c r="AY39" i="14" s="1"/>
  <c r="AX38" i="14"/>
  <c r="AX39" i="14" s="1"/>
  <c r="AW38" i="14"/>
  <c r="AW39" i="14" s="1"/>
  <c r="AV38" i="14"/>
  <c r="AV39" i="14" s="1"/>
  <c r="AU38" i="14"/>
  <c r="AU39" i="14" s="1"/>
  <c r="AT38" i="14"/>
  <c r="AT39" i="14" s="1"/>
  <c r="AS38" i="14"/>
  <c r="AS39" i="14" s="1"/>
  <c r="AR38" i="14"/>
  <c r="AR39" i="14" s="1"/>
  <c r="AQ38" i="14"/>
  <c r="AQ39" i="14" s="1"/>
  <c r="AP38" i="14"/>
  <c r="AP39" i="14" s="1"/>
  <c r="AO38" i="14"/>
  <c r="AO39" i="14" s="1"/>
  <c r="AN38" i="14"/>
  <c r="AN39" i="14" s="1"/>
  <c r="AM38" i="14"/>
  <c r="AM39" i="14" s="1"/>
  <c r="AL38" i="14"/>
  <c r="AL39" i="14" s="1"/>
  <c r="AK38" i="14"/>
  <c r="AK39" i="14" s="1"/>
  <c r="AJ38" i="14"/>
  <c r="AJ39" i="14" s="1"/>
  <c r="AI38" i="14"/>
  <c r="AI39" i="14" s="1"/>
  <c r="AH38" i="14"/>
  <c r="AH39" i="14" s="1"/>
  <c r="AG38" i="14"/>
  <c r="AG39" i="14" s="1"/>
  <c r="AF38" i="14"/>
  <c r="AF39" i="14" s="1"/>
  <c r="AE38" i="14"/>
  <c r="AE39" i="14" s="1"/>
  <c r="AD38" i="14"/>
  <c r="AD39" i="14" s="1"/>
  <c r="AC38" i="14"/>
  <c r="AC39" i="14" s="1"/>
  <c r="AB38" i="14"/>
  <c r="AB39" i="14" s="1"/>
  <c r="AA38" i="14"/>
  <c r="AA39" i="14" s="1"/>
  <c r="Z38" i="14"/>
  <c r="Z39" i="14" s="1"/>
  <c r="Y38" i="14"/>
  <c r="Y39" i="14" s="1"/>
  <c r="X38" i="14"/>
  <c r="X39" i="14" s="1"/>
  <c r="W38" i="14"/>
  <c r="W39" i="14" s="1"/>
  <c r="V38" i="14"/>
  <c r="V39" i="14" s="1"/>
  <c r="U38" i="14"/>
  <c r="U39" i="14" s="1"/>
  <c r="T38" i="14"/>
  <c r="T39" i="14" s="1"/>
  <c r="S38" i="14"/>
  <c r="S39" i="14" s="1"/>
  <c r="R38" i="14"/>
  <c r="R39" i="14" s="1"/>
  <c r="Q38" i="14"/>
  <c r="Q39" i="14" s="1"/>
  <c r="P38" i="14"/>
  <c r="P39" i="14" s="1"/>
  <c r="O38" i="14"/>
  <c r="O39" i="14" s="1"/>
  <c r="N38" i="14"/>
  <c r="N39" i="14" s="1"/>
  <c r="M38" i="14"/>
  <c r="M39" i="14" s="1"/>
  <c r="L38" i="14"/>
  <c r="L39" i="14" s="1"/>
  <c r="K38" i="14"/>
  <c r="K39" i="14" s="1"/>
  <c r="J38" i="14"/>
  <c r="J39" i="14" s="1"/>
  <c r="I38" i="14"/>
  <c r="I39" i="14" s="1"/>
  <c r="H38" i="14"/>
  <c r="H39" i="14" s="1"/>
  <c r="G38" i="14"/>
  <c r="G39" i="14" s="1"/>
  <c r="F38" i="14"/>
  <c r="F39" i="14" s="1"/>
  <c r="E38" i="14"/>
  <c r="E39" i="14" s="1"/>
  <c r="D38" i="14"/>
  <c r="D39" i="14" s="1"/>
  <c r="BF37" i="14"/>
  <c r="BD37" i="14"/>
  <c r="BC37" i="14"/>
  <c r="BB37" i="14"/>
  <c r="BJ37" i="14" s="1"/>
  <c r="BA37" i="14"/>
  <c r="BF36" i="14"/>
  <c r="BD36" i="14"/>
  <c r="BC36" i="14"/>
  <c r="BB36" i="14"/>
  <c r="BJ36" i="14" s="1"/>
  <c r="BA36" i="14"/>
  <c r="BF35" i="14"/>
  <c r="BD35" i="14"/>
  <c r="BC35" i="14"/>
  <c r="BB35" i="14"/>
  <c r="BJ35" i="14" s="1"/>
  <c r="BA35" i="14"/>
  <c r="BF34" i="14"/>
  <c r="BD34" i="14"/>
  <c r="BC34" i="14"/>
  <c r="BB34" i="14"/>
  <c r="BJ34" i="14" s="1"/>
  <c r="BA34" i="14"/>
  <c r="BF33" i="14"/>
  <c r="BD33" i="14"/>
  <c r="BC33" i="14"/>
  <c r="BB33" i="14"/>
  <c r="BJ33" i="14" s="1"/>
  <c r="BA33" i="14"/>
  <c r="BH32" i="14"/>
  <c r="BF32" i="14"/>
  <c r="BD32" i="14"/>
  <c r="BC32" i="14"/>
  <c r="BB32" i="14"/>
  <c r="BA32" i="14"/>
  <c r="BJ32" i="14" s="1"/>
  <c r="BF31" i="14"/>
  <c r="BD31" i="14"/>
  <c r="BC31" i="14"/>
  <c r="BB31" i="14"/>
  <c r="BA31" i="14"/>
  <c r="BJ31" i="14" s="1"/>
  <c r="BF30" i="14"/>
  <c r="BD30" i="14"/>
  <c r="BC30" i="14"/>
  <c r="BB30" i="14"/>
  <c r="BA30" i="14"/>
  <c r="BJ30" i="14" s="1"/>
  <c r="BF29" i="14"/>
  <c r="BD29" i="14"/>
  <c r="BC29" i="14"/>
  <c r="BB29" i="14"/>
  <c r="BA29" i="14"/>
  <c r="BJ29" i="14" s="1"/>
  <c r="BF28" i="14"/>
  <c r="BD28" i="14"/>
  <c r="BC28" i="14"/>
  <c r="BB28" i="14"/>
  <c r="BA28" i="14"/>
  <c r="BJ28" i="14" s="1"/>
  <c r="BF27" i="14"/>
  <c r="BD27" i="14"/>
  <c r="BC27" i="14"/>
  <c r="BB27" i="14"/>
  <c r="BA27" i="14"/>
  <c r="BJ27" i="14" s="1"/>
  <c r="BF26" i="14"/>
  <c r="BD26" i="14"/>
  <c r="BC26" i="14"/>
  <c r="BB26" i="14"/>
  <c r="BA26" i="14"/>
  <c r="BJ26" i="14" s="1"/>
  <c r="BF25" i="14"/>
  <c r="BD25" i="14"/>
  <c r="BC25" i="14"/>
  <c r="BB25" i="14"/>
  <c r="BA25" i="14"/>
  <c r="BJ25" i="14" s="1"/>
  <c r="BU24" i="14"/>
  <c r="BS24" i="14"/>
  <c r="BQ24" i="14"/>
  <c r="BF39" i="14" s="1"/>
  <c r="BP24" i="14"/>
  <c r="BO24" i="14"/>
  <c r="BN24" i="14"/>
  <c r="BM24" i="14"/>
  <c r="BF24" i="14"/>
  <c r="BD24" i="14"/>
  <c r="BC24" i="14"/>
  <c r="BB24" i="14"/>
  <c r="BA24" i="14"/>
  <c r="BJ24" i="14" s="1"/>
  <c r="BF23" i="14"/>
  <c r="BD23" i="14"/>
  <c r="BC23" i="14"/>
  <c r="BB23" i="14"/>
  <c r="BA23" i="14"/>
  <c r="BJ23" i="14" s="1"/>
  <c r="BK22" i="14"/>
  <c r="BF22" i="14"/>
  <c r="BD22" i="14"/>
  <c r="BC22" i="14"/>
  <c r="BB22" i="14"/>
  <c r="BJ22" i="14" s="1"/>
  <c r="BA22" i="14"/>
  <c r="BK21" i="14"/>
  <c r="BF21" i="14"/>
  <c r="BD21" i="14"/>
  <c r="BC21" i="14"/>
  <c r="BB21" i="14"/>
  <c r="BA21" i="14"/>
  <c r="BJ21" i="14" s="1"/>
  <c r="BK20" i="14"/>
  <c r="BF20" i="14"/>
  <c r="BD20" i="14"/>
  <c r="BC20" i="14"/>
  <c r="BB20" i="14"/>
  <c r="BJ20" i="14" s="1"/>
  <c r="BA20" i="14"/>
  <c r="BK19" i="14"/>
  <c r="BF19" i="14"/>
  <c r="BD19" i="14"/>
  <c r="BC19" i="14"/>
  <c r="BB19" i="14"/>
  <c r="BA19" i="14"/>
  <c r="BJ19" i="14" s="1"/>
  <c r="BK18" i="14"/>
  <c r="BF18" i="14"/>
  <c r="BD18" i="14"/>
  <c r="BC18" i="14"/>
  <c r="BB18" i="14"/>
  <c r="BJ18" i="14" s="1"/>
  <c r="BA18" i="14"/>
  <c r="BF17" i="14"/>
  <c r="BD17" i="14"/>
  <c r="BC17" i="14"/>
  <c r="BB17" i="14"/>
  <c r="BJ17" i="14" s="1"/>
  <c r="BA17" i="14"/>
  <c r="BK16" i="14"/>
  <c r="BK24" i="14" s="1"/>
  <c r="BF16" i="14"/>
  <c r="BD16" i="14"/>
  <c r="BC16" i="14"/>
  <c r="BB16" i="14"/>
  <c r="BA16" i="14"/>
  <c r="BJ16" i="14" s="1"/>
  <c r="BF15" i="14"/>
  <c r="BD15" i="14"/>
  <c r="BD38" i="14" s="1"/>
  <c r="BD39" i="14" s="1"/>
  <c r="BP49" i="14" s="1"/>
  <c r="BC15" i="14"/>
  <c r="BC38" i="14" s="1"/>
  <c r="BC39" i="14" s="1"/>
  <c r="BO49" i="14" s="1"/>
  <c r="BB15" i="14"/>
  <c r="BB38" i="14" s="1"/>
  <c r="BA15" i="14"/>
  <c r="BJ15" i="14" s="1"/>
  <c r="BA38" i="14" l="1"/>
  <c r="BJ38" i="14" l="1"/>
  <c r="BA39" i="14"/>
  <c r="BM49" i="14" s="1"/>
  <c r="BQ54" i="13" l="1"/>
  <c r="BP54" i="13"/>
  <c r="BO54" i="13"/>
  <c r="BN54" i="13"/>
  <c r="BM54" i="13"/>
  <c r="BL54" i="13"/>
  <c r="BK54" i="13"/>
  <c r="AZ46" i="13"/>
  <c r="AZ47" i="13" s="1"/>
  <c r="AY46" i="13"/>
  <c r="AY47" i="13" s="1"/>
  <c r="AX46" i="13"/>
  <c r="AX47" i="13" s="1"/>
  <c r="AW46" i="13"/>
  <c r="AW47" i="13" s="1"/>
  <c r="AV46" i="13"/>
  <c r="AV47" i="13" s="1"/>
  <c r="AU46" i="13"/>
  <c r="AU47" i="13" s="1"/>
  <c r="AT46" i="13"/>
  <c r="AT47" i="13" s="1"/>
  <c r="AS46" i="13"/>
  <c r="AS47" i="13" s="1"/>
  <c r="AR46" i="13"/>
  <c r="AR47" i="13" s="1"/>
  <c r="AQ46" i="13"/>
  <c r="AQ47" i="13" s="1"/>
  <c r="AP46" i="13"/>
  <c r="AP47" i="13" s="1"/>
  <c r="AO46" i="13"/>
  <c r="AO47" i="13" s="1"/>
  <c r="AN46" i="13"/>
  <c r="AN47" i="13" s="1"/>
  <c r="AM46" i="13"/>
  <c r="AM47" i="13" s="1"/>
  <c r="AL46" i="13"/>
  <c r="AL47" i="13" s="1"/>
  <c r="AK46" i="13"/>
  <c r="AK47" i="13" s="1"/>
  <c r="AJ46" i="13"/>
  <c r="AJ47" i="13" s="1"/>
  <c r="AI46" i="13"/>
  <c r="AI47" i="13" s="1"/>
  <c r="AH46" i="13"/>
  <c r="AH47" i="13" s="1"/>
  <c r="AG46" i="13"/>
  <c r="AG47" i="13" s="1"/>
  <c r="AF46" i="13"/>
  <c r="AF47" i="13" s="1"/>
  <c r="AE46" i="13"/>
  <c r="AE47" i="13" s="1"/>
  <c r="AD46" i="13"/>
  <c r="AD47" i="13" s="1"/>
  <c r="AC46" i="13"/>
  <c r="AC47" i="13" s="1"/>
  <c r="AB46" i="13"/>
  <c r="AB47" i="13" s="1"/>
  <c r="AA46" i="13"/>
  <c r="AA47" i="13" s="1"/>
  <c r="Z46" i="13"/>
  <c r="Z47" i="13" s="1"/>
  <c r="Y46" i="13"/>
  <c r="Y47" i="13" s="1"/>
  <c r="X46" i="13"/>
  <c r="X47" i="13" s="1"/>
  <c r="W46" i="13"/>
  <c r="W47" i="13" s="1"/>
  <c r="V46" i="13"/>
  <c r="V47" i="13" s="1"/>
  <c r="U46" i="13"/>
  <c r="U47" i="13" s="1"/>
  <c r="T46" i="13"/>
  <c r="T47" i="13" s="1"/>
  <c r="S46" i="13"/>
  <c r="S47" i="13" s="1"/>
  <c r="R46" i="13"/>
  <c r="R47" i="13" s="1"/>
  <c r="Q46" i="13"/>
  <c r="Q47" i="13" s="1"/>
  <c r="P46" i="13"/>
  <c r="P47" i="13" s="1"/>
  <c r="O46" i="13"/>
  <c r="O47" i="13" s="1"/>
  <c r="N46" i="13"/>
  <c r="N47" i="13" s="1"/>
  <c r="M46" i="13"/>
  <c r="M47" i="13" s="1"/>
  <c r="L46" i="13"/>
  <c r="L47" i="13" s="1"/>
  <c r="K46" i="13"/>
  <c r="K47" i="13" s="1"/>
  <c r="J46" i="13"/>
  <c r="J47" i="13" s="1"/>
  <c r="I46" i="13"/>
  <c r="I47" i="13" s="1"/>
  <c r="H46" i="13"/>
  <c r="H47" i="13" s="1"/>
  <c r="G46" i="13"/>
  <c r="G47" i="13" s="1"/>
  <c r="E46" i="13"/>
  <c r="E47" i="13" s="1"/>
  <c r="D46" i="13"/>
  <c r="D47" i="13" s="1"/>
  <c r="BG45" i="13"/>
  <c r="BF45" i="13"/>
  <c r="BE45" i="13"/>
  <c r="BD45" i="13"/>
  <c r="BC45" i="13"/>
  <c r="BB45" i="13"/>
  <c r="BA45" i="13"/>
  <c r="BH45" i="13" s="1"/>
  <c r="BG44" i="13"/>
  <c r="BF44" i="13"/>
  <c r="BE44" i="13"/>
  <c r="BD44" i="13"/>
  <c r="BC44" i="13"/>
  <c r="BB44" i="13"/>
  <c r="BA44" i="13"/>
  <c r="BH44" i="13" s="1"/>
  <c r="BG43" i="13"/>
  <c r="BF43" i="13"/>
  <c r="BE43" i="13"/>
  <c r="BD43" i="13"/>
  <c r="BC43" i="13"/>
  <c r="BB43" i="13"/>
  <c r="BA43" i="13"/>
  <c r="BH43" i="13" s="1"/>
  <c r="BG42" i="13"/>
  <c r="BF42" i="13"/>
  <c r="BE42" i="13"/>
  <c r="BD42" i="13"/>
  <c r="BC42" i="13"/>
  <c r="BB42" i="13"/>
  <c r="BA42" i="13"/>
  <c r="BH42" i="13" s="1"/>
  <c r="BG41" i="13"/>
  <c r="BF41" i="13"/>
  <c r="BE41" i="13"/>
  <c r="BD41" i="13"/>
  <c r="BC41" i="13"/>
  <c r="BB41" i="13"/>
  <c r="BA41" i="13"/>
  <c r="BH41" i="13" s="1"/>
  <c r="BG40" i="13"/>
  <c r="BF40" i="13"/>
  <c r="BE40" i="13"/>
  <c r="BD40" i="13"/>
  <c r="BC40" i="13"/>
  <c r="BB40" i="13"/>
  <c r="BA40" i="13"/>
  <c r="BH40" i="13" s="1"/>
  <c r="BG39" i="13"/>
  <c r="BF39" i="13"/>
  <c r="BE39" i="13"/>
  <c r="BD39" i="13"/>
  <c r="BC39" i="13"/>
  <c r="BB39" i="13"/>
  <c r="BA39" i="13"/>
  <c r="BH39" i="13" s="1"/>
  <c r="BG38" i="13"/>
  <c r="BF38" i="13"/>
  <c r="BE38" i="13"/>
  <c r="BD38" i="13"/>
  <c r="BC38" i="13"/>
  <c r="BB38" i="13"/>
  <c r="BA38" i="13"/>
  <c r="BH38" i="13" s="1"/>
  <c r="BG37" i="13"/>
  <c r="BF37" i="13"/>
  <c r="BE37" i="13"/>
  <c r="BD37" i="13"/>
  <c r="BC37" i="13"/>
  <c r="BB37" i="13"/>
  <c r="BA37" i="13"/>
  <c r="BH37" i="13" s="1"/>
  <c r="BG36" i="13"/>
  <c r="BF36" i="13"/>
  <c r="BE36" i="13"/>
  <c r="BD36" i="13"/>
  <c r="BC36" i="13"/>
  <c r="BB36" i="13"/>
  <c r="BA36" i="13"/>
  <c r="BH36" i="13" s="1"/>
  <c r="BG35" i="13"/>
  <c r="BF35" i="13"/>
  <c r="BE35" i="13"/>
  <c r="BD35" i="13"/>
  <c r="BC35" i="13"/>
  <c r="BB35" i="13"/>
  <c r="BA35" i="13"/>
  <c r="BH35" i="13" s="1"/>
  <c r="BG34" i="13"/>
  <c r="BF34" i="13"/>
  <c r="BE34" i="13"/>
  <c r="BD34" i="13"/>
  <c r="BC34" i="13"/>
  <c r="BB34" i="13"/>
  <c r="BA34" i="13"/>
  <c r="BH34" i="13" s="1"/>
  <c r="BG33" i="13"/>
  <c r="BF33" i="13"/>
  <c r="BE33" i="13"/>
  <c r="BD33" i="13"/>
  <c r="BC33" i="13"/>
  <c r="BB33" i="13"/>
  <c r="BA33" i="13"/>
  <c r="BH33" i="13" s="1"/>
  <c r="BG32" i="13"/>
  <c r="BF32" i="13"/>
  <c r="BE32" i="13"/>
  <c r="BD32" i="13"/>
  <c r="BC32" i="13"/>
  <c r="BB32" i="13"/>
  <c r="BA32" i="13"/>
  <c r="BH32" i="13" s="1"/>
  <c r="BG31" i="13"/>
  <c r="BF31" i="13"/>
  <c r="BE31" i="13"/>
  <c r="BD31" i="13"/>
  <c r="BC31" i="13"/>
  <c r="BB31" i="13"/>
  <c r="BA31" i="13"/>
  <c r="BH31" i="13" s="1"/>
  <c r="BG30" i="13"/>
  <c r="BF30" i="13"/>
  <c r="BE30" i="13"/>
  <c r="BD30" i="13"/>
  <c r="BC30" i="13"/>
  <c r="BB30" i="13"/>
  <c r="BA30" i="13"/>
  <c r="BH30" i="13" s="1"/>
  <c r="BG29" i="13"/>
  <c r="BF29" i="13"/>
  <c r="BE29" i="13"/>
  <c r="BD29" i="13"/>
  <c r="BC29" i="13"/>
  <c r="BB29" i="13"/>
  <c r="BA29" i="13"/>
  <c r="BH29" i="13" s="1"/>
  <c r="BG28" i="13"/>
  <c r="BF28" i="13"/>
  <c r="BE28" i="13"/>
  <c r="BD28" i="13"/>
  <c r="BC28" i="13"/>
  <c r="BB28" i="13"/>
  <c r="BA28" i="13"/>
  <c r="BH28" i="13" s="1"/>
  <c r="BG27" i="13"/>
  <c r="BF27" i="13"/>
  <c r="BE27" i="13"/>
  <c r="BD27" i="13"/>
  <c r="BC27" i="13"/>
  <c r="BB27" i="13"/>
  <c r="BA27" i="13"/>
  <c r="BH27" i="13" s="1"/>
  <c r="BG26" i="13"/>
  <c r="BF26" i="13"/>
  <c r="BE26" i="13"/>
  <c r="BD26" i="13"/>
  <c r="BC26" i="13"/>
  <c r="BB26" i="13"/>
  <c r="BA26" i="13"/>
  <c r="BH26" i="13" s="1"/>
  <c r="BG25" i="13"/>
  <c r="BF25" i="13"/>
  <c r="BE25" i="13"/>
  <c r="BD25" i="13"/>
  <c r="BC25" i="13"/>
  <c r="BB25" i="13"/>
  <c r="BA25" i="13"/>
  <c r="BH25" i="13" s="1"/>
  <c r="BQ24" i="13"/>
  <c r="BP24" i="13"/>
  <c r="BO24" i="13"/>
  <c r="BN24" i="13"/>
  <c r="BM24" i="13"/>
  <c r="BL24" i="13"/>
  <c r="BK24" i="13"/>
  <c r="BG24" i="13"/>
  <c r="BF24" i="13"/>
  <c r="BE24" i="13"/>
  <c r="BD24" i="13"/>
  <c r="BC24" i="13"/>
  <c r="BB24" i="13"/>
  <c r="BA24" i="13"/>
  <c r="BH24" i="13" s="1"/>
  <c r="BG23" i="13"/>
  <c r="BF23" i="13"/>
  <c r="BE23" i="13"/>
  <c r="BD23" i="13"/>
  <c r="BC23" i="13"/>
  <c r="BB23" i="13"/>
  <c r="BA23" i="13"/>
  <c r="BH23" i="13" s="1"/>
  <c r="BI22" i="13"/>
  <c r="BG22" i="13"/>
  <c r="BF22" i="13"/>
  <c r="BE22" i="13"/>
  <c r="BD22" i="13"/>
  <c r="BC22" i="13"/>
  <c r="BB22" i="13"/>
  <c r="BH22" i="13" s="1"/>
  <c r="BA22" i="13"/>
  <c r="BI21" i="13"/>
  <c r="BG21" i="13"/>
  <c r="BF21" i="13"/>
  <c r="BE21" i="13"/>
  <c r="BD21" i="13"/>
  <c r="BC21" i="13"/>
  <c r="BB21" i="13"/>
  <c r="BA21" i="13"/>
  <c r="BH21" i="13" s="1"/>
  <c r="BI20" i="13"/>
  <c r="BG20" i="13"/>
  <c r="BF20" i="13"/>
  <c r="BE20" i="13"/>
  <c r="BD20" i="13"/>
  <c r="BH20" i="13" s="1"/>
  <c r="BC20" i="13"/>
  <c r="BB20" i="13"/>
  <c r="BA20" i="13"/>
  <c r="BI19" i="13"/>
  <c r="BI24" i="13" s="1"/>
  <c r="BG19" i="13"/>
  <c r="BF19" i="13"/>
  <c r="BE19" i="13"/>
  <c r="BD19" i="13"/>
  <c r="BC19" i="13"/>
  <c r="BB19" i="13"/>
  <c r="BA19" i="13"/>
  <c r="BH19" i="13" s="1"/>
  <c r="BI18" i="13"/>
  <c r="BG18" i="13"/>
  <c r="BF18" i="13"/>
  <c r="BE18" i="13"/>
  <c r="BD18" i="13"/>
  <c r="BC18" i="13"/>
  <c r="BB18" i="13"/>
  <c r="BH18" i="13" s="1"/>
  <c r="BA18" i="13"/>
  <c r="BI17" i="13"/>
  <c r="BG17" i="13"/>
  <c r="BF17" i="13"/>
  <c r="BE17" i="13"/>
  <c r="BD17" i="13"/>
  <c r="BC17" i="13"/>
  <c r="BB17" i="13"/>
  <c r="BA17" i="13"/>
  <c r="BH17" i="13" s="1"/>
  <c r="BI16" i="13"/>
  <c r="BG16" i="13"/>
  <c r="BF16" i="13"/>
  <c r="BE16" i="13"/>
  <c r="BD16" i="13"/>
  <c r="BH16" i="13" s="1"/>
  <c r="BC16" i="13"/>
  <c r="BB16" i="13"/>
  <c r="BA16" i="13"/>
  <c r="BG15" i="13"/>
  <c r="BG46" i="13" s="1"/>
  <c r="BG47" i="13" s="1"/>
  <c r="BQ57" i="13" s="1"/>
  <c r="BF15" i="13"/>
  <c r="BF46" i="13" s="1"/>
  <c r="BF47" i="13" s="1"/>
  <c r="BP57" i="13" s="1"/>
  <c r="BE15" i="13"/>
  <c r="BE46" i="13" s="1"/>
  <c r="BE47" i="13" s="1"/>
  <c r="BO57" i="13" s="1"/>
  <c r="BD15" i="13"/>
  <c r="BD46" i="13" s="1"/>
  <c r="BD47" i="13" s="1"/>
  <c r="BN57" i="13" s="1"/>
  <c r="BB15" i="13"/>
  <c r="BB46" i="13" s="1"/>
  <c r="BB47" i="13" s="1"/>
  <c r="BL57" i="13" s="1"/>
  <c r="BA15" i="13"/>
  <c r="BA46" i="13" s="1"/>
  <c r="BA47" i="13" s="1"/>
  <c r="BK57" i="13" s="1"/>
  <c r="BQ43" i="12" l="1"/>
  <c r="BP43" i="12"/>
  <c r="BO43" i="12"/>
  <c r="BN43" i="12"/>
  <c r="BM43" i="12"/>
  <c r="BL43" i="12"/>
  <c r="BK43" i="12"/>
  <c r="AZ35" i="12"/>
  <c r="AZ36" i="12" s="1"/>
  <c r="AY35" i="12"/>
  <c r="AY36" i="12" s="1"/>
  <c r="AX35" i="12"/>
  <c r="AX36" i="12" s="1"/>
  <c r="AW35" i="12"/>
  <c r="AW36" i="12" s="1"/>
  <c r="AV35" i="12"/>
  <c r="AV36" i="12" s="1"/>
  <c r="AU35" i="12"/>
  <c r="AU36" i="12" s="1"/>
  <c r="AT35" i="12"/>
  <c r="AT36" i="12" s="1"/>
  <c r="AS35" i="12"/>
  <c r="AS36" i="12" s="1"/>
  <c r="AR35" i="12"/>
  <c r="AR36" i="12" s="1"/>
  <c r="AQ35" i="12"/>
  <c r="AQ36" i="12" s="1"/>
  <c r="AP35" i="12"/>
  <c r="AP36" i="12" s="1"/>
  <c r="AO35" i="12"/>
  <c r="AO36" i="12" s="1"/>
  <c r="AN35" i="12"/>
  <c r="AN36" i="12" s="1"/>
  <c r="AM35" i="12"/>
  <c r="AM36" i="12" s="1"/>
  <c r="AL35" i="12"/>
  <c r="AL36" i="12" s="1"/>
  <c r="AK35" i="12"/>
  <c r="AK36" i="12" s="1"/>
  <c r="AJ35" i="12"/>
  <c r="AJ36" i="12" s="1"/>
  <c r="AI35" i="12"/>
  <c r="AI36" i="12" s="1"/>
  <c r="AH35" i="12"/>
  <c r="AH36" i="12" s="1"/>
  <c r="AG35" i="12"/>
  <c r="AG36" i="12" s="1"/>
  <c r="AF35" i="12"/>
  <c r="AF36" i="12" s="1"/>
  <c r="AE35" i="12"/>
  <c r="AE36" i="12" s="1"/>
  <c r="AD35" i="12"/>
  <c r="AD36" i="12" s="1"/>
  <c r="AC35" i="12"/>
  <c r="AC36" i="12" s="1"/>
  <c r="AB35" i="12"/>
  <c r="AB36" i="12" s="1"/>
  <c r="AA35" i="12"/>
  <c r="AA36" i="12" s="1"/>
  <c r="Z35" i="12"/>
  <c r="Z36" i="12" s="1"/>
  <c r="Y35" i="12"/>
  <c r="Y36" i="12" s="1"/>
  <c r="X35" i="12"/>
  <c r="X36" i="12" s="1"/>
  <c r="W35" i="12"/>
  <c r="W36" i="12" s="1"/>
  <c r="V35" i="12"/>
  <c r="V36" i="12" s="1"/>
  <c r="U35" i="12"/>
  <c r="U36" i="12" s="1"/>
  <c r="T35" i="12"/>
  <c r="T36" i="12" s="1"/>
  <c r="S35" i="12"/>
  <c r="S36" i="12" s="1"/>
  <c r="R35" i="12"/>
  <c r="R36" i="12" s="1"/>
  <c r="Q35" i="12"/>
  <c r="Q36" i="12" s="1"/>
  <c r="P35" i="12"/>
  <c r="P36" i="12" s="1"/>
  <c r="O35" i="12"/>
  <c r="O36" i="12" s="1"/>
  <c r="N35" i="12"/>
  <c r="N36" i="12" s="1"/>
  <c r="M35" i="12"/>
  <c r="M36" i="12" s="1"/>
  <c r="L35" i="12"/>
  <c r="L36" i="12" s="1"/>
  <c r="K35" i="12"/>
  <c r="K36" i="12" s="1"/>
  <c r="J35" i="12"/>
  <c r="J36" i="12" s="1"/>
  <c r="I35" i="12"/>
  <c r="I36" i="12" s="1"/>
  <c r="H35" i="12"/>
  <c r="H36" i="12" s="1"/>
  <c r="G35" i="12"/>
  <c r="G36" i="12" s="1"/>
  <c r="F35" i="12"/>
  <c r="F36" i="12" s="1"/>
  <c r="E35" i="12"/>
  <c r="E36" i="12" s="1"/>
  <c r="D35" i="12"/>
  <c r="D36" i="12" s="1"/>
  <c r="BG34" i="12"/>
  <c r="BF34" i="12"/>
  <c r="BE34" i="12"/>
  <c r="BD34" i="12"/>
  <c r="BC34" i="12"/>
  <c r="BB34" i="12"/>
  <c r="BA34" i="12"/>
  <c r="BH34" i="12" s="1"/>
  <c r="BG33" i="12"/>
  <c r="BF33" i="12"/>
  <c r="BE33" i="12"/>
  <c r="BD33" i="12"/>
  <c r="BC33" i="12"/>
  <c r="BB33" i="12"/>
  <c r="BA33" i="12"/>
  <c r="BH33" i="12" s="1"/>
  <c r="BG32" i="12"/>
  <c r="BF32" i="12"/>
  <c r="BE32" i="12"/>
  <c r="BD32" i="12"/>
  <c r="BC32" i="12"/>
  <c r="BB32" i="12"/>
  <c r="BA32" i="12"/>
  <c r="BH32" i="12" s="1"/>
  <c r="BG31" i="12"/>
  <c r="BF31" i="12"/>
  <c r="BE31" i="12"/>
  <c r="BD31" i="12"/>
  <c r="BC31" i="12"/>
  <c r="BB31" i="12"/>
  <c r="BA31" i="12"/>
  <c r="BH31" i="12" s="1"/>
  <c r="BG30" i="12"/>
  <c r="BF30" i="12"/>
  <c r="BE30" i="12"/>
  <c r="BD30" i="12"/>
  <c r="BC30" i="12"/>
  <c r="BB30" i="12"/>
  <c r="BA30" i="12"/>
  <c r="BH30" i="12" s="1"/>
  <c r="BG29" i="12"/>
  <c r="BF29" i="12"/>
  <c r="BE29" i="12"/>
  <c r="BD29" i="12"/>
  <c r="BC29" i="12"/>
  <c r="BB29" i="12"/>
  <c r="BA29" i="12"/>
  <c r="BH29" i="12" s="1"/>
  <c r="BG28" i="12"/>
  <c r="BF28" i="12"/>
  <c r="BE28" i="12"/>
  <c r="BD28" i="12"/>
  <c r="BC28" i="12"/>
  <c r="BB28" i="12"/>
  <c r="BA28" i="12"/>
  <c r="BH28" i="12" s="1"/>
  <c r="BG27" i="12"/>
  <c r="BF27" i="12"/>
  <c r="BE27" i="12"/>
  <c r="BD27" i="12"/>
  <c r="BC27" i="12"/>
  <c r="BB27" i="12"/>
  <c r="BA27" i="12"/>
  <c r="BH27" i="12" s="1"/>
  <c r="BG26" i="12"/>
  <c r="BF26" i="12"/>
  <c r="BE26" i="12"/>
  <c r="BD26" i="12"/>
  <c r="BC26" i="12"/>
  <c r="BB26" i="12"/>
  <c r="BA26" i="12"/>
  <c r="BH26" i="12" s="1"/>
  <c r="BG25" i="12"/>
  <c r="BF25" i="12"/>
  <c r="BE25" i="12"/>
  <c r="BD25" i="12"/>
  <c r="BC25" i="12"/>
  <c r="BB25" i="12"/>
  <c r="BA25" i="12"/>
  <c r="BH25" i="12" s="1"/>
  <c r="BQ24" i="12"/>
  <c r="BP24" i="12"/>
  <c r="BO24" i="12"/>
  <c r="BN24" i="12"/>
  <c r="BM24" i="12"/>
  <c r="BL24" i="12"/>
  <c r="BK24" i="12"/>
  <c r="BG24" i="12"/>
  <c r="BF24" i="12"/>
  <c r="BE24" i="12"/>
  <c r="BD24" i="12"/>
  <c r="BC24" i="12"/>
  <c r="BB24" i="12"/>
  <c r="BA24" i="12"/>
  <c r="BH24" i="12" s="1"/>
  <c r="BG23" i="12"/>
  <c r="BF23" i="12"/>
  <c r="BE23" i="12"/>
  <c r="BD23" i="12"/>
  <c r="BC23" i="12"/>
  <c r="BB23" i="12"/>
  <c r="BA23" i="12"/>
  <c r="BH23" i="12" s="1"/>
  <c r="BI22" i="12"/>
  <c r="BG22" i="12"/>
  <c r="BF22" i="12"/>
  <c r="BE22" i="12"/>
  <c r="BD22" i="12"/>
  <c r="BH22" i="12" s="1"/>
  <c r="BC22" i="12"/>
  <c r="BB22" i="12"/>
  <c r="BA22" i="12"/>
  <c r="BI21" i="12"/>
  <c r="BG21" i="12"/>
  <c r="BF21" i="12"/>
  <c r="BE21" i="12"/>
  <c r="BD21" i="12"/>
  <c r="BC21" i="12"/>
  <c r="BB21" i="12"/>
  <c r="BA21" i="12"/>
  <c r="BH21" i="12" s="1"/>
  <c r="BI20" i="12"/>
  <c r="BG20" i="12"/>
  <c r="BF20" i="12"/>
  <c r="BE20" i="12"/>
  <c r="BD20" i="12"/>
  <c r="BC20" i="12"/>
  <c r="BB20" i="12"/>
  <c r="BH20" i="12" s="1"/>
  <c r="BA20" i="12"/>
  <c r="BI19" i="12"/>
  <c r="BG19" i="12"/>
  <c r="BF19" i="12"/>
  <c r="BE19" i="12"/>
  <c r="BD19" i="12"/>
  <c r="BC19" i="12"/>
  <c r="BB19" i="12"/>
  <c r="BA19" i="12"/>
  <c r="BH19" i="12" s="1"/>
  <c r="BI18" i="12"/>
  <c r="BG18" i="12"/>
  <c r="BF18" i="12"/>
  <c r="BE18" i="12"/>
  <c r="BD18" i="12"/>
  <c r="BH18" i="12" s="1"/>
  <c r="BC18" i="12"/>
  <c r="BB18" i="12"/>
  <c r="BA18" i="12"/>
  <c r="BI17" i="12"/>
  <c r="BG17" i="12"/>
  <c r="BF17" i="12"/>
  <c r="BE17" i="12"/>
  <c r="BD17" i="12"/>
  <c r="BC17" i="12"/>
  <c r="BB17" i="12"/>
  <c r="BA17" i="12"/>
  <c r="BH17" i="12" s="1"/>
  <c r="BI16" i="12"/>
  <c r="BI24" i="12" s="1"/>
  <c r="BG16" i="12"/>
  <c r="BF16" i="12"/>
  <c r="BE16" i="12"/>
  <c r="BD16" i="12"/>
  <c r="BC16" i="12"/>
  <c r="BB16" i="12"/>
  <c r="BH16" i="12" s="1"/>
  <c r="BA16" i="12"/>
  <c r="BG15" i="12"/>
  <c r="BG35" i="12" s="1"/>
  <c r="BG36" i="12" s="1"/>
  <c r="BQ46" i="12" s="1"/>
  <c r="BF15" i="12"/>
  <c r="BF35" i="12" s="1"/>
  <c r="BF36" i="12" s="1"/>
  <c r="BP46" i="12" s="1"/>
  <c r="BE15" i="12"/>
  <c r="BE35" i="12" s="1"/>
  <c r="BE36" i="12" s="1"/>
  <c r="BO46" i="12" s="1"/>
  <c r="BD15" i="12"/>
  <c r="BD35" i="12" s="1"/>
  <c r="BD36" i="12" s="1"/>
  <c r="BN46" i="12" s="1"/>
  <c r="BC15" i="12"/>
  <c r="BC35" i="12" s="1"/>
  <c r="BC36" i="12" s="1"/>
  <c r="BM46" i="12" s="1"/>
  <c r="BB15" i="12"/>
  <c r="BH15" i="12" s="1"/>
  <c r="BA15" i="12"/>
  <c r="BA35" i="12" s="1"/>
  <c r="BA36" i="12" s="1"/>
  <c r="BK46" i="12" s="1"/>
  <c r="BB35" i="12" l="1"/>
  <c r="BB36" i="12" s="1"/>
  <c r="BL46" i="12" s="1"/>
  <c r="BQ47" i="11" l="1"/>
  <c r="BP47" i="11"/>
  <c r="BO47" i="11"/>
  <c r="BN47" i="11"/>
  <c r="BM47" i="11"/>
  <c r="BL47" i="11"/>
  <c r="BK47" i="11"/>
  <c r="AZ39" i="11"/>
  <c r="AZ40" i="11" s="1"/>
  <c r="AY39" i="11"/>
  <c r="AY40" i="11" s="1"/>
  <c r="AX39" i="11"/>
  <c r="AX40" i="11" s="1"/>
  <c r="AW39" i="11"/>
  <c r="AW40" i="11" s="1"/>
  <c r="AV39" i="11"/>
  <c r="AV40" i="11" s="1"/>
  <c r="AU39" i="11"/>
  <c r="AU40" i="11" s="1"/>
  <c r="AT39" i="11"/>
  <c r="AT40" i="11" s="1"/>
  <c r="AS39" i="11"/>
  <c r="AS40" i="11" s="1"/>
  <c r="AR39" i="11"/>
  <c r="AR40" i="11" s="1"/>
  <c r="AQ39" i="11"/>
  <c r="AQ40" i="11" s="1"/>
  <c r="AP39" i="11"/>
  <c r="AP40" i="11" s="1"/>
  <c r="AO39" i="11"/>
  <c r="AO40" i="11" s="1"/>
  <c r="AN39" i="11"/>
  <c r="AN40" i="11" s="1"/>
  <c r="AM39" i="11"/>
  <c r="AM40" i="11" s="1"/>
  <c r="AL39" i="11"/>
  <c r="AL40" i="11" s="1"/>
  <c r="AK39" i="11"/>
  <c r="AK40" i="11" s="1"/>
  <c r="AJ39" i="11"/>
  <c r="AJ40" i="11" s="1"/>
  <c r="AI39" i="11"/>
  <c r="AI40" i="11" s="1"/>
  <c r="AH39" i="11"/>
  <c r="AH40" i="11" s="1"/>
  <c r="AG39" i="11"/>
  <c r="AG40" i="11" s="1"/>
  <c r="AF39" i="11"/>
  <c r="AF40" i="11" s="1"/>
  <c r="AE39" i="11"/>
  <c r="AE40" i="11" s="1"/>
  <c r="AD39" i="11"/>
  <c r="AD40" i="11" s="1"/>
  <c r="AC39" i="11"/>
  <c r="AC40" i="11" s="1"/>
  <c r="AB39" i="11"/>
  <c r="AB40" i="11" s="1"/>
  <c r="AA39" i="11"/>
  <c r="AA40" i="11" s="1"/>
  <c r="Z39" i="11"/>
  <c r="Z40" i="11" s="1"/>
  <c r="Y39" i="11"/>
  <c r="Y40" i="11" s="1"/>
  <c r="X39" i="11"/>
  <c r="X40" i="11" s="1"/>
  <c r="W39" i="11"/>
  <c r="W40" i="11" s="1"/>
  <c r="V39" i="11"/>
  <c r="V40" i="11" s="1"/>
  <c r="U39" i="11"/>
  <c r="U40" i="11" s="1"/>
  <c r="T39" i="11"/>
  <c r="T40" i="11" s="1"/>
  <c r="S39" i="11"/>
  <c r="S40" i="11" s="1"/>
  <c r="R39" i="11"/>
  <c r="R40" i="11" s="1"/>
  <c r="Q39" i="11"/>
  <c r="Q40" i="11" s="1"/>
  <c r="P39" i="11"/>
  <c r="P40" i="11" s="1"/>
  <c r="O39" i="11"/>
  <c r="O40" i="11" s="1"/>
  <c r="N39" i="11"/>
  <c r="N40" i="11" s="1"/>
  <c r="M39" i="11"/>
  <c r="M40" i="11" s="1"/>
  <c r="L39" i="11"/>
  <c r="L40" i="11" s="1"/>
  <c r="K39" i="11"/>
  <c r="K40" i="11" s="1"/>
  <c r="J39" i="11"/>
  <c r="J40" i="11" s="1"/>
  <c r="I39" i="11"/>
  <c r="I40" i="11" s="1"/>
  <c r="H39" i="11"/>
  <c r="H40" i="11" s="1"/>
  <c r="G39" i="11"/>
  <c r="G40" i="11" s="1"/>
  <c r="F39" i="11"/>
  <c r="F40" i="11" s="1"/>
  <c r="E39" i="11"/>
  <c r="E40" i="11" s="1"/>
  <c r="D39" i="11"/>
  <c r="D40" i="11" s="1"/>
  <c r="BH38" i="11"/>
  <c r="BH37" i="11"/>
  <c r="BG36" i="11"/>
  <c r="BF36" i="11"/>
  <c r="BE36" i="11"/>
  <c r="BD36" i="11"/>
  <c r="BC36" i="11"/>
  <c r="BB36" i="11"/>
  <c r="BH36" i="11" s="1"/>
  <c r="BA36" i="11"/>
  <c r="BG35" i="11"/>
  <c r="BF35" i="11"/>
  <c r="BE35" i="11"/>
  <c r="BD35" i="11"/>
  <c r="BC35" i="11"/>
  <c r="BB35" i="11"/>
  <c r="BH35" i="11" s="1"/>
  <c r="BA35" i="11"/>
  <c r="BG34" i="11"/>
  <c r="BF34" i="11"/>
  <c r="BE34" i="11"/>
  <c r="BD34" i="11"/>
  <c r="BC34" i="11"/>
  <c r="BB34" i="11"/>
  <c r="BH34" i="11" s="1"/>
  <c r="BA34" i="11"/>
  <c r="BG33" i="11"/>
  <c r="BF33" i="11"/>
  <c r="BE33" i="11"/>
  <c r="BD33" i="11"/>
  <c r="BC33" i="11"/>
  <c r="BB33" i="11"/>
  <c r="BH33" i="11" s="1"/>
  <c r="BA33" i="11"/>
  <c r="BG32" i="11"/>
  <c r="BF32" i="11"/>
  <c r="BE32" i="11"/>
  <c r="BD32" i="11"/>
  <c r="BC32" i="11"/>
  <c r="BB32" i="11"/>
  <c r="BH32" i="11" s="1"/>
  <c r="BA32" i="11"/>
  <c r="BG31" i="11"/>
  <c r="BF31" i="11"/>
  <c r="BE31" i="11"/>
  <c r="BD31" i="11"/>
  <c r="BC31" i="11"/>
  <c r="BB31" i="11"/>
  <c r="BH31" i="11" s="1"/>
  <c r="BA31" i="11"/>
  <c r="BG30" i="11"/>
  <c r="BF30" i="11"/>
  <c r="BE30" i="11"/>
  <c r="BD30" i="11"/>
  <c r="BC30" i="11"/>
  <c r="BB30" i="11"/>
  <c r="BH30" i="11" s="1"/>
  <c r="BA30" i="11"/>
  <c r="BG29" i="11"/>
  <c r="BF29" i="11"/>
  <c r="BE29" i="11"/>
  <c r="BD29" i="11"/>
  <c r="BC29" i="11"/>
  <c r="BB29" i="11"/>
  <c r="BH29" i="11" s="1"/>
  <c r="BA29" i="11"/>
  <c r="BG28" i="11"/>
  <c r="BF28" i="11"/>
  <c r="BE28" i="11"/>
  <c r="BD28" i="11"/>
  <c r="BC28" i="11"/>
  <c r="BB28" i="11"/>
  <c r="BH28" i="11" s="1"/>
  <c r="BA28" i="11"/>
  <c r="BG27" i="11"/>
  <c r="BF27" i="11"/>
  <c r="BE27" i="11"/>
  <c r="BD27" i="11"/>
  <c r="BC27" i="11"/>
  <c r="BB27" i="11"/>
  <c r="BH27" i="11" s="1"/>
  <c r="BA27" i="11"/>
  <c r="BG26" i="11"/>
  <c r="BF26" i="11"/>
  <c r="BE26" i="11"/>
  <c r="BD26" i="11"/>
  <c r="BC26" i="11"/>
  <c r="BB26" i="11"/>
  <c r="BH26" i="11" s="1"/>
  <c r="BA26" i="11"/>
  <c r="BG25" i="11"/>
  <c r="BF25" i="11"/>
  <c r="BE25" i="11"/>
  <c r="BD25" i="11"/>
  <c r="BC25" i="11"/>
  <c r="BB25" i="11"/>
  <c r="BH25" i="11" s="1"/>
  <c r="BA25" i="11"/>
  <c r="BQ24" i="11"/>
  <c r="BP24" i="11"/>
  <c r="BO24" i="11"/>
  <c r="BN24" i="11"/>
  <c r="BM24" i="11"/>
  <c r="BL24" i="11"/>
  <c r="BK24" i="11"/>
  <c r="BG24" i="11"/>
  <c r="BF24" i="11"/>
  <c r="BE24" i="11"/>
  <c r="BD24" i="11"/>
  <c r="BC24" i="11"/>
  <c r="BB24" i="11"/>
  <c r="BH24" i="11" s="1"/>
  <c r="BA24" i="11"/>
  <c r="BG23" i="11"/>
  <c r="BF23" i="11"/>
  <c r="BE23" i="11"/>
  <c r="BD23" i="11"/>
  <c r="BC23" i="11"/>
  <c r="BB23" i="11"/>
  <c r="BH23" i="11" s="1"/>
  <c r="BA23" i="11"/>
  <c r="BI22" i="11"/>
  <c r="BG22" i="11"/>
  <c r="BF22" i="11"/>
  <c r="BE22" i="11"/>
  <c r="BD22" i="11"/>
  <c r="BC22" i="11"/>
  <c r="BB22" i="11"/>
  <c r="BA22" i="11"/>
  <c r="BH22" i="11" s="1"/>
  <c r="BI21" i="11"/>
  <c r="BG21" i="11"/>
  <c r="BF21" i="11"/>
  <c r="BE21" i="11"/>
  <c r="BD21" i="11"/>
  <c r="BH21" i="11" s="1"/>
  <c r="BC21" i="11"/>
  <c r="BB21" i="11"/>
  <c r="BA21" i="11"/>
  <c r="BI20" i="11"/>
  <c r="BG20" i="11"/>
  <c r="BF20" i="11"/>
  <c r="BE20" i="11"/>
  <c r="BD20" i="11"/>
  <c r="BC20" i="11"/>
  <c r="BB20" i="11"/>
  <c r="BA20" i="11"/>
  <c r="BH20" i="11" s="1"/>
  <c r="BI19" i="11"/>
  <c r="BG19" i="11"/>
  <c r="BF19" i="11"/>
  <c r="BE19" i="11"/>
  <c r="BD19" i="11"/>
  <c r="BC19" i="11"/>
  <c r="BB19" i="11"/>
  <c r="BH19" i="11" s="1"/>
  <c r="BA19" i="11"/>
  <c r="BI18" i="11"/>
  <c r="BG18" i="11"/>
  <c r="BF18" i="11"/>
  <c r="BE18" i="11"/>
  <c r="BD18" i="11"/>
  <c r="BC18" i="11"/>
  <c r="BB18" i="11"/>
  <c r="BA18" i="11"/>
  <c r="BH18" i="11" s="1"/>
  <c r="BG17" i="11"/>
  <c r="BG39" i="11" s="1"/>
  <c r="BG40" i="11" s="1"/>
  <c r="BQ50" i="11" s="1"/>
  <c r="BF17" i="11"/>
  <c r="BE17" i="11"/>
  <c r="BE39" i="11" s="1"/>
  <c r="BE40" i="11" s="1"/>
  <c r="BO50" i="11" s="1"/>
  <c r="BD17" i="11"/>
  <c r="BC17" i="11"/>
  <c r="BC39" i="11" s="1"/>
  <c r="BC40" i="11" s="1"/>
  <c r="BM50" i="11" s="1"/>
  <c r="BB17" i="11"/>
  <c r="BA17" i="11"/>
  <c r="BH17" i="11" s="1"/>
  <c r="BI16" i="11"/>
  <c r="BI24" i="11" s="1"/>
  <c r="BG16" i="11"/>
  <c r="BF16" i="11"/>
  <c r="BE16" i="11"/>
  <c r="BD16" i="11"/>
  <c r="BH16" i="11" s="1"/>
  <c r="BC16" i="11"/>
  <c r="BB16" i="11"/>
  <c r="BA16" i="11"/>
  <c r="BG15" i="11"/>
  <c r="BF15" i="11"/>
  <c r="BF39" i="11" s="1"/>
  <c r="BF40" i="11" s="1"/>
  <c r="BP50" i="11" s="1"/>
  <c r="BE15" i="11"/>
  <c r="BD15" i="11"/>
  <c r="BD39" i="11" s="1"/>
  <c r="BD40" i="11" s="1"/>
  <c r="BN50" i="11" s="1"/>
  <c r="BC15" i="11"/>
  <c r="BB15" i="11"/>
  <c r="BB39" i="11" s="1"/>
  <c r="BB40" i="11" s="1"/>
  <c r="BL50" i="11" s="1"/>
  <c r="BA15" i="11"/>
  <c r="BA39" i="11" l="1"/>
  <c r="BA40" i="11" s="1"/>
  <c r="BK50" i="11" s="1"/>
  <c r="BH15" i="11"/>
  <c r="BR54" i="10" l="1"/>
  <c r="BQ54" i="10"/>
  <c r="BP54" i="10"/>
  <c r="BO54" i="10"/>
  <c r="BN54" i="10"/>
  <c r="BM54" i="10"/>
  <c r="BF47" i="10"/>
  <c r="BR57" i="10" s="1"/>
  <c r="BD47" i="10"/>
  <c r="BP57" i="10" s="1"/>
  <c r="AZ46" i="10"/>
  <c r="AZ47" i="10" s="1"/>
  <c r="AY46" i="10"/>
  <c r="AY47" i="10" s="1"/>
  <c r="AX46" i="10"/>
  <c r="AX47" i="10" s="1"/>
  <c r="AW46" i="10"/>
  <c r="AW47" i="10" s="1"/>
  <c r="AV46" i="10"/>
  <c r="AV47" i="10" s="1"/>
  <c r="AU46" i="10"/>
  <c r="AU47" i="10" s="1"/>
  <c r="AT46" i="10"/>
  <c r="AT47" i="10" s="1"/>
  <c r="AS46" i="10"/>
  <c r="AS47" i="10" s="1"/>
  <c r="AR46" i="10"/>
  <c r="AR47" i="10" s="1"/>
  <c r="AQ46" i="10"/>
  <c r="AQ47" i="10" s="1"/>
  <c r="AP46" i="10"/>
  <c r="AP47" i="10" s="1"/>
  <c r="AO46" i="10"/>
  <c r="AO47" i="10" s="1"/>
  <c r="AN46" i="10"/>
  <c r="AN47" i="10" s="1"/>
  <c r="AM46" i="10"/>
  <c r="AM47" i="10" s="1"/>
  <c r="AL46" i="10"/>
  <c r="AL47" i="10" s="1"/>
  <c r="AK46" i="10"/>
  <c r="AK47" i="10" s="1"/>
  <c r="AJ46" i="10"/>
  <c r="AJ47" i="10" s="1"/>
  <c r="AI46" i="10"/>
  <c r="AI47" i="10" s="1"/>
  <c r="AH46" i="10"/>
  <c r="AH47" i="10" s="1"/>
  <c r="AG46" i="10"/>
  <c r="AG47" i="10" s="1"/>
  <c r="AF46" i="10"/>
  <c r="AF47" i="10" s="1"/>
  <c r="AE46" i="10"/>
  <c r="AE47" i="10" s="1"/>
  <c r="AD46" i="10"/>
  <c r="AD47" i="10" s="1"/>
  <c r="AC46" i="10"/>
  <c r="AC47" i="10" s="1"/>
  <c r="AB46" i="10"/>
  <c r="AB47" i="10" s="1"/>
  <c r="AA46" i="10"/>
  <c r="AA47" i="10" s="1"/>
  <c r="Z46" i="10"/>
  <c r="Z47" i="10" s="1"/>
  <c r="Y46" i="10"/>
  <c r="Y47" i="10" s="1"/>
  <c r="X46" i="10"/>
  <c r="X47" i="10" s="1"/>
  <c r="W46" i="10"/>
  <c r="W47" i="10" s="1"/>
  <c r="V46" i="10"/>
  <c r="V47" i="10" s="1"/>
  <c r="U46" i="10"/>
  <c r="U47" i="10" s="1"/>
  <c r="T46" i="10"/>
  <c r="T47" i="10" s="1"/>
  <c r="S46" i="10"/>
  <c r="S47" i="10" s="1"/>
  <c r="R46" i="10"/>
  <c r="R47" i="10" s="1"/>
  <c r="Q46" i="10"/>
  <c r="Q47" i="10" s="1"/>
  <c r="P46" i="10"/>
  <c r="P47" i="10" s="1"/>
  <c r="O46" i="10"/>
  <c r="O47" i="10" s="1"/>
  <c r="N46" i="10"/>
  <c r="N47" i="10" s="1"/>
  <c r="M46" i="10"/>
  <c r="M47" i="10" s="1"/>
  <c r="L46" i="10"/>
  <c r="L47" i="10" s="1"/>
  <c r="K46" i="10"/>
  <c r="K47" i="10" s="1"/>
  <c r="J46" i="10"/>
  <c r="J47" i="10" s="1"/>
  <c r="I46" i="10"/>
  <c r="I47" i="10" s="1"/>
  <c r="H46" i="10"/>
  <c r="H47" i="10" s="1"/>
  <c r="G46" i="10"/>
  <c r="G47" i="10" s="1"/>
  <c r="F46" i="10"/>
  <c r="F47" i="10" s="1"/>
  <c r="E46" i="10"/>
  <c r="E47" i="10" s="1"/>
  <c r="D46" i="10"/>
  <c r="D47" i="10" s="1"/>
  <c r="BI45" i="10"/>
  <c r="BH45" i="10"/>
  <c r="BG45" i="10"/>
  <c r="BE45" i="10"/>
  <c r="BC45" i="10"/>
  <c r="BB45" i="10"/>
  <c r="BA45" i="10"/>
  <c r="BJ45" i="10" s="1"/>
  <c r="BI44" i="10"/>
  <c r="BH44" i="10"/>
  <c r="BG44" i="10"/>
  <c r="BE44" i="10"/>
  <c r="BC44" i="10"/>
  <c r="BB44" i="10"/>
  <c r="BA44" i="10"/>
  <c r="BJ44" i="10" s="1"/>
  <c r="BI43" i="10"/>
  <c r="BH43" i="10"/>
  <c r="BG43" i="10"/>
  <c r="BE43" i="10"/>
  <c r="BC43" i="10"/>
  <c r="BB43" i="10"/>
  <c r="BA43" i="10"/>
  <c r="BJ43" i="10" s="1"/>
  <c r="BI42" i="10"/>
  <c r="BH42" i="10"/>
  <c r="BG42" i="10"/>
  <c r="BE42" i="10"/>
  <c r="BC42" i="10"/>
  <c r="BB42" i="10"/>
  <c r="BA42" i="10"/>
  <c r="BJ42" i="10" s="1"/>
  <c r="BI41" i="10"/>
  <c r="BH41" i="10"/>
  <c r="BG41" i="10"/>
  <c r="BE41" i="10"/>
  <c r="BC41" i="10"/>
  <c r="BB41" i="10"/>
  <c r="BA41" i="10"/>
  <c r="BJ41" i="10" s="1"/>
  <c r="BI40" i="10"/>
  <c r="BH40" i="10"/>
  <c r="BG40" i="10"/>
  <c r="BE40" i="10"/>
  <c r="BC40" i="10"/>
  <c r="BB40" i="10"/>
  <c r="BA40" i="10"/>
  <c r="BJ40" i="10" s="1"/>
  <c r="BI39" i="10"/>
  <c r="BH39" i="10"/>
  <c r="BG39" i="10"/>
  <c r="BE39" i="10"/>
  <c r="BC39" i="10"/>
  <c r="BB39" i="10"/>
  <c r="BA39" i="10"/>
  <c r="BJ39" i="10" s="1"/>
  <c r="BI38" i="10"/>
  <c r="BH38" i="10"/>
  <c r="BG38" i="10"/>
  <c r="BE38" i="10"/>
  <c r="BC38" i="10"/>
  <c r="BB38" i="10"/>
  <c r="BA38" i="10"/>
  <c r="BJ38" i="10" s="1"/>
  <c r="BI37" i="10"/>
  <c r="BH37" i="10"/>
  <c r="BG37" i="10"/>
  <c r="BE37" i="10"/>
  <c r="BC37" i="10"/>
  <c r="BB37" i="10"/>
  <c r="BA37" i="10"/>
  <c r="BJ37" i="10" s="1"/>
  <c r="BI36" i="10"/>
  <c r="BH36" i="10"/>
  <c r="BG36" i="10"/>
  <c r="BE36" i="10"/>
  <c r="BC36" i="10"/>
  <c r="BB36" i="10"/>
  <c r="BA36" i="10"/>
  <c r="BJ36" i="10" s="1"/>
  <c r="BI35" i="10"/>
  <c r="BH35" i="10"/>
  <c r="BG35" i="10"/>
  <c r="BE35" i="10"/>
  <c r="BC35" i="10"/>
  <c r="BB35" i="10"/>
  <c r="BA35" i="10"/>
  <c r="BJ35" i="10" s="1"/>
  <c r="BI34" i="10"/>
  <c r="BH34" i="10"/>
  <c r="BG34" i="10"/>
  <c r="BE34" i="10"/>
  <c r="BC34" i="10"/>
  <c r="BB34" i="10"/>
  <c r="BA34" i="10"/>
  <c r="BJ34" i="10" s="1"/>
  <c r="BI33" i="10"/>
  <c r="BH33" i="10"/>
  <c r="BG33" i="10"/>
  <c r="BE33" i="10"/>
  <c r="BC33" i="10"/>
  <c r="BB33" i="10"/>
  <c r="BA33" i="10"/>
  <c r="BJ33" i="10" s="1"/>
  <c r="BI32" i="10"/>
  <c r="BH32" i="10"/>
  <c r="BG32" i="10"/>
  <c r="BE32" i="10"/>
  <c r="BC32" i="10"/>
  <c r="BB32" i="10"/>
  <c r="BA32" i="10"/>
  <c r="BJ32" i="10" s="1"/>
  <c r="BI31" i="10"/>
  <c r="BH31" i="10"/>
  <c r="BG31" i="10"/>
  <c r="BE31" i="10"/>
  <c r="BC31" i="10"/>
  <c r="BB31" i="10"/>
  <c r="BA31" i="10"/>
  <c r="BJ31" i="10" s="1"/>
  <c r="BI30" i="10"/>
  <c r="BH30" i="10"/>
  <c r="BG30" i="10"/>
  <c r="BE30" i="10"/>
  <c r="BC30" i="10"/>
  <c r="BB30" i="10"/>
  <c r="BA30" i="10"/>
  <c r="BJ30" i="10" s="1"/>
  <c r="BI29" i="10"/>
  <c r="BH29" i="10"/>
  <c r="BG29" i="10"/>
  <c r="BE29" i="10"/>
  <c r="BC29" i="10"/>
  <c r="BB29" i="10"/>
  <c r="BA29" i="10"/>
  <c r="BJ29" i="10" s="1"/>
  <c r="BI28" i="10"/>
  <c r="BH28" i="10"/>
  <c r="BG28" i="10"/>
  <c r="BE28" i="10"/>
  <c r="BC28" i="10"/>
  <c r="BB28" i="10"/>
  <c r="BA28" i="10"/>
  <c r="BJ28" i="10" s="1"/>
  <c r="BI27" i="10"/>
  <c r="BH27" i="10"/>
  <c r="BG27" i="10"/>
  <c r="BE27" i="10"/>
  <c r="BC27" i="10"/>
  <c r="BB27" i="10"/>
  <c r="BA27" i="10"/>
  <c r="BJ27" i="10" s="1"/>
  <c r="BI26" i="10"/>
  <c r="BH26" i="10"/>
  <c r="BG26" i="10"/>
  <c r="BE26" i="10"/>
  <c r="BC26" i="10"/>
  <c r="BB26" i="10"/>
  <c r="BA26" i="10"/>
  <c r="BJ26" i="10" s="1"/>
  <c r="BI25" i="10"/>
  <c r="BH25" i="10"/>
  <c r="BG25" i="10"/>
  <c r="BE25" i="10"/>
  <c r="BC25" i="10"/>
  <c r="BB25" i="10"/>
  <c r="BA25" i="10"/>
  <c r="BJ25" i="10" s="1"/>
  <c r="BU24" i="10"/>
  <c r="BQ24" i="10"/>
  <c r="BP24" i="10"/>
  <c r="BO24" i="10"/>
  <c r="BN24" i="10"/>
  <c r="BM24" i="10"/>
  <c r="BI24" i="10"/>
  <c r="BH24" i="10"/>
  <c r="BG24" i="10"/>
  <c r="BE24" i="10"/>
  <c r="BJ24" i="10" s="1"/>
  <c r="BC24" i="10"/>
  <c r="BB24" i="10"/>
  <c r="BA24" i="10"/>
  <c r="BI23" i="10"/>
  <c r="BH23" i="10"/>
  <c r="BG23" i="10"/>
  <c r="BE23" i="10"/>
  <c r="BJ23" i="10" s="1"/>
  <c r="BC23" i="10"/>
  <c r="BB23" i="10"/>
  <c r="BA23" i="10"/>
  <c r="BK22" i="10"/>
  <c r="BI22" i="10"/>
  <c r="BH22" i="10"/>
  <c r="BG22" i="10"/>
  <c r="BE22" i="10"/>
  <c r="BC22" i="10"/>
  <c r="BB22" i="10"/>
  <c r="BA22" i="10"/>
  <c r="BJ22" i="10" s="1"/>
  <c r="BK21" i="10"/>
  <c r="BI21" i="10"/>
  <c r="BH21" i="10"/>
  <c r="BG21" i="10"/>
  <c r="BE21" i="10"/>
  <c r="BC21" i="10"/>
  <c r="BB21" i="10"/>
  <c r="BJ21" i="10" s="1"/>
  <c r="BA21" i="10"/>
  <c r="BK20" i="10"/>
  <c r="BI20" i="10"/>
  <c r="BH20" i="10"/>
  <c r="BG20" i="10"/>
  <c r="BE20" i="10"/>
  <c r="BC20" i="10"/>
  <c r="BB20" i="10"/>
  <c r="BA20" i="10"/>
  <c r="BJ20" i="10" s="1"/>
  <c r="BK19" i="10"/>
  <c r="BK24" i="10" s="1"/>
  <c r="BI19" i="10"/>
  <c r="BH19" i="10"/>
  <c r="BG19" i="10"/>
  <c r="BE19" i="10"/>
  <c r="BJ19" i="10" s="1"/>
  <c r="BC19" i="10"/>
  <c r="BB19" i="10"/>
  <c r="BA19" i="10"/>
  <c r="BI18" i="10"/>
  <c r="BH18" i="10"/>
  <c r="BG18" i="10"/>
  <c r="BE18" i="10"/>
  <c r="BJ18" i="10" s="1"/>
  <c r="BC18" i="10"/>
  <c r="BB18" i="10"/>
  <c r="BA18" i="10"/>
  <c r="BJ17" i="10"/>
  <c r="BI17" i="10"/>
  <c r="BH17" i="10"/>
  <c r="BG17" i="10"/>
  <c r="BE17" i="10"/>
  <c r="BC17" i="10"/>
  <c r="BB17" i="10"/>
  <c r="BA17" i="10"/>
  <c r="BI16" i="10"/>
  <c r="BH16" i="10"/>
  <c r="BG16" i="10"/>
  <c r="BE16" i="10"/>
  <c r="BJ16" i="10" s="1"/>
  <c r="BC16" i="10"/>
  <c r="BB16" i="10"/>
  <c r="BA16" i="10"/>
  <c r="BI15" i="10"/>
  <c r="BI46" i="10" s="1"/>
  <c r="BI47" i="10" s="1"/>
  <c r="BU57" i="10" s="1"/>
  <c r="BH15" i="10"/>
  <c r="BH46" i="10" s="1"/>
  <c r="BH47" i="10" s="1"/>
  <c r="BG15" i="10"/>
  <c r="BG46" i="10" s="1"/>
  <c r="BG47" i="10" s="1"/>
  <c r="BE15" i="10"/>
  <c r="BE46" i="10" s="1"/>
  <c r="BE47" i="10" s="1"/>
  <c r="BQ57" i="10" s="1"/>
  <c r="BC15" i="10"/>
  <c r="BC46" i="10" s="1"/>
  <c r="BC47" i="10" s="1"/>
  <c r="BO57" i="10" s="1"/>
  <c r="BB15" i="10"/>
  <c r="BB46" i="10" s="1"/>
  <c r="BB47" i="10" s="1"/>
  <c r="BN57" i="10" s="1"/>
  <c r="BA15" i="10"/>
  <c r="BA46" i="10" s="1"/>
  <c r="BA47" i="10" s="1"/>
  <c r="BM57" i="10" s="1"/>
  <c r="BJ15" i="10" l="1"/>
  <c r="BQ71" i="9" l="1"/>
  <c r="BP71" i="9"/>
  <c r="BO71" i="9"/>
  <c r="BN71" i="9"/>
  <c r="BM71" i="9"/>
  <c r="BL71" i="9"/>
  <c r="BK71" i="9"/>
  <c r="BH61" i="9"/>
  <c r="BH60" i="9"/>
  <c r="BH59" i="9"/>
  <c r="BH58" i="9"/>
  <c r="AZ58" i="9"/>
  <c r="AX58" i="9"/>
  <c r="AV58" i="9"/>
  <c r="AT58" i="9"/>
  <c r="AR58" i="9"/>
  <c r="AP58" i="9"/>
  <c r="AN58" i="9"/>
  <c r="AL58" i="9"/>
  <c r="AJ58" i="9"/>
  <c r="AH58" i="9"/>
  <c r="AF58" i="9"/>
  <c r="AD58" i="9"/>
  <c r="AB58" i="9"/>
  <c r="Z58" i="9"/>
  <c r="X58" i="9"/>
  <c r="V58" i="9"/>
  <c r="T58" i="9"/>
  <c r="R58" i="9"/>
  <c r="P58" i="9"/>
  <c r="N58" i="9"/>
  <c r="L58" i="9"/>
  <c r="J58" i="9"/>
  <c r="H58" i="9"/>
  <c r="F58" i="9"/>
  <c r="D58" i="9"/>
  <c r="BH57" i="9"/>
  <c r="AZ57" i="9"/>
  <c r="AY57" i="9"/>
  <c r="AY58" i="9" s="1"/>
  <c r="AX57" i="9"/>
  <c r="AW57" i="9"/>
  <c r="AW58" i="9" s="1"/>
  <c r="AV57" i="9"/>
  <c r="AU57" i="9"/>
  <c r="AU58" i="9" s="1"/>
  <c r="AT57" i="9"/>
  <c r="AS57" i="9"/>
  <c r="AS58" i="9" s="1"/>
  <c r="AR57" i="9"/>
  <c r="AQ57" i="9"/>
  <c r="AQ58" i="9" s="1"/>
  <c r="AP57" i="9"/>
  <c r="AO57" i="9"/>
  <c r="AO58" i="9" s="1"/>
  <c r="AN57" i="9"/>
  <c r="AM57" i="9"/>
  <c r="AM58" i="9" s="1"/>
  <c r="AL57" i="9"/>
  <c r="AK57" i="9"/>
  <c r="AK58" i="9" s="1"/>
  <c r="AJ57" i="9"/>
  <c r="AI57" i="9"/>
  <c r="AI58" i="9" s="1"/>
  <c r="AH57" i="9"/>
  <c r="AG57" i="9"/>
  <c r="AG58" i="9" s="1"/>
  <c r="AF57" i="9"/>
  <c r="AE57" i="9"/>
  <c r="AE58" i="9" s="1"/>
  <c r="AD57" i="9"/>
  <c r="AC57" i="9"/>
  <c r="AC58" i="9" s="1"/>
  <c r="AB57" i="9"/>
  <c r="AA57" i="9"/>
  <c r="AA58" i="9" s="1"/>
  <c r="Z57" i="9"/>
  <c r="Y57" i="9"/>
  <c r="Y58" i="9" s="1"/>
  <c r="X57" i="9"/>
  <c r="W57" i="9"/>
  <c r="W58" i="9" s="1"/>
  <c r="V57" i="9"/>
  <c r="U57" i="9"/>
  <c r="U58" i="9" s="1"/>
  <c r="T57" i="9"/>
  <c r="S57" i="9"/>
  <c r="S58" i="9" s="1"/>
  <c r="R57" i="9"/>
  <c r="Q57" i="9"/>
  <c r="Q58" i="9" s="1"/>
  <c r="P57" i="9"/>
  <c r="O57" i="9"/>
  <c r="O58" i="9" s="1"/>
  <c r="N57" i="9"/>
  <c r="M57" i="9"/>
  <c r="M58" i="9" s="1"/>
  <c r="L57" i="9"/>
  <c r="K57" i="9"/>
  <c r="K58" i="9" s="1"/>
  <c r="J57" i="9"/>
  <c r="I57" i="9"/>
  <c r="I58" i="9" s="1"/>
  <c r="H57" i="9"/>
  <c r="G57" i="9"/>
  <c r="G58" i="9" s="1"/>
  <c r="F57" i="9"/>
  <c r="E57" i="9"/>
  <c r="E58" i="9" s="1"/>
  <c r="D57" i="9"/>
  <c r="BH56" i="9"/>
  <c r="BG56" i="9"/>
  <c r="BF56" i="9"/>
  <c r="BE56" i="9"/>
  <c r="BD56" i="9"/>
  <c r="BC56" i="9"/>
  <c r="BB56" i="9"/>
  <c r="BA56" i="9"/>
  <c r="BH62" i="9" s="1"/>
  <c r="BG55" i="9"/>
  <c r="BF55" i="9"/>
  <c r="BE55" i="9"/>
  <c r="BD55" i="9"/>
  <c r="BC55" i="9"/>
  <c r="BB55" i="9"/>
  <c r="BA55" i="9"/>
  <c r="BG54" i="9"/>
  <c r="BF54" i="9"/>
  <c r="BE54" i="9"/>
  <c r="BD54" i="9"/>
  <c r="BC54" i="9"/>
  <c r="BB54" i="9"/>
  <c r="BA54" i="9"/>
  <c r="BG53" i="9"/>
  <c r="BF53" i="9"/>
  <c r="BE53" i="9"/>
  <c r="BD53" i="9"/>
  <c r="BC53" i="9"/>
  <c r="BB53" i="9"/>
  <c r="BA53" i="9"/>
  <c r="BG52" i="9"/>
  <c r="BF52" i="9"/>
  <c r="BE52" i="9"/>
  <c r="BD52" i="9"/>
  <c r="BC52" i="9"/>
  <c r="BB52" i="9"/>
  <c r="BA52" i="9"/>
  <c r="BG51" i="9"/>
  <c r="BF51" i="9"/>
  <c r="BE51" i="9"/>
  <c r="BD51" i="9"/>
  <c r="BC51" i="9"/>
  <c r="BB51" i="9"/>
  <c r="BA51" i="9"/>
  <c r="BG50" i="9"/>
  <c r="BF50" i="9"/>
  <c r="BE50" i="9"/>
  <c r="BD50" i="9"/>
  <c r="BC50" i="9"/>
  <c r="BB50" i="9"/>
  <c r="BA50" i="9"/>
  <c r="BG49" i="9"/>
  <c r="BF49" i="9"/>
  <c r="BE49" i="9"/>
  <c r="BD49" i="9"/>
  <c r="BC49" i="9"/>
  <c r="BB49" i="9"/>
  <c r="BA49" i="9"/>
  <c r="BG48" i="9"/>
  <c r="BF48" i="9"/>
  <c r="BE48" i="9"/>
  <c r="BD48" i="9"/>
  <c r="BC48" i="9"/>
  <c r="BB48" i="9"/>
  <c r="BA48" i="9"/>
  <c r="BG47" i="9"/>
  <c r="BF47" i="9"/>
  <c r="BE47" i="9"/>
  <c r="BD47" i="9"/>
  <c r="BC47" i="9"/>
  <c r="BB47" i="9"/>
  <c r="BA47" i="9"/>
  <c r="BG46" i="9"/>
  <c r="BF46" i="9"/>
  <c r="BE46" i="9"/>
  <c r="BD46" i="9"/>
  <c r="BC46" i="9"/>
  <c r="BB46" i="9"/>
  <c r="BA46" i="9"/>
  <c r="BG45" i="9"/>
  <c r="BF45" i="9"/>
  <c r="BE45" i="9"/>
  <c r="BD45" i="9"/>
  <c r="BC45" i="9"/>
  <c r="BB45" i="9"/>
  <c r="BA45" i="9"/>
  <c r="BG44" i="9"/>
  <c r="BF44" i="9"/>
  <c r="BE44" i="9"/>
  <c r="BD44" i="9"/>
  <c r="BC44" i="9"/>
  <c r="BB44" i="9"/>
  <c r="BA44" i="9"/>
  <c r="BG43" i="9"/>
  <c r="BF43" i="9"/>
  <c r="BE43" i="9"/>
  <c r="BD43" i="9"/>
  <c r="BC43" i="9"/>
  <c r="BB43" i="9"/>
  <c r="BA43" i="9"/>
  <c r="BG42" i="9"/>
  <c r="BF42" i="9"/>
  <c r="BE42" i="9"/>
  <c r="BD42" i="9"/>
  <c r="BC42" i="9"/>
  <c r="BB42" i="9"/>
  <c r="BA42" i="9"/>
  <c r="BG41" i="9"/>
  <c r="BF41" i="9"/>
  <c r="BE41" i="9"/>
  <c r="BD41" i="9"/>
  <c r="BC41" i="9"/>
  <c r="BB41" i="9"/>
  <c r="BA41" i="9"/>
  <c r="BG40" i="9"/>
  <c r="BF40" i="9"/>
  <c r="BE40" i="9"/>
  <c r="BD40" i="9"/>
  <c r="BC40" i="9"/>
  <c r="BB40" i="9"/>
  <c r="BA40" i="9"/>
  <c r="BG39" i="9"/>
  <c r="BF39" i="9"/>
  <c r="BE39" i="9"/>
  <c r="BD39" i="9"/>
  <c r="BC39" i="9"/>
  <c r="BB39" i="9"/>
  <c r="BA39" i="9"/>
  <c r="BG38" i="9"/>
  <c r="BF38" i="9"/>
  <c r="BE38" i="9"/>
  <c r="BD38" i="9"/>
  <c r="BC38" i="9"/>
  <c r="BB38" i="9"/>
  <c r="BA38" i="9"/>
  <c r="BG37" i="9"/>
  <c r="BF37" i="9"/>
  <c r="BE37" i="9"/>
  <c r="BD37" i="9"/>
  <c r="BC37" i="9"/>
  <c r="BB37" i="9"/>
  <c r="BA37" i="9"/>
  <c r="BG36" i="9"/>
  <c r="BF36" i="9"/>
  <c r="BE36" i="9"/>
  <c r="BD36" i="9"/>
  <c r="BC36" i="9"/>
  <c r="BB36" i="9"/>
  <c r="BA36" i="9"/>
  <c r="BG35" i="9"/>
  <c r="BF35" i="9"/>
  <c r="BE35" i="9"/>
  <c r="BD35" i="9"/>
  <c r="BC35" i="9"/>
  <c r="BB35" i="9"/>
  <c r="BA35" i="9"/>
  <c r="BG34" i="9"/>
  <c r="BF34" i="9"/>
  <c r="BE34" i="9"/>
  <c r="BD34" i="9"/>
  <c r="BC34" i="9"/>
  <c r="BB34" i="9"/>
  <c r="BA34" i="9"/>
  <c r="BG33" i="9"/>
  <c r="BF33" i="9"/>
  <c r="BE33" i="9"/>
  <c r="BD33" i="9"/>
  <c r="BC33" i="9"/>
  <c r="BB33" i="9"/>
  <c r="BA33" i="9"/>
  <c r="BG32" i="9"/>
  <c r="BF32" i="9"/>
  <c r="BE32" i="9"/>
  <c r="BD32" i="9"/>
  <c r="BC32" i="9"/>
  <c r="BB32" i="9"/>
  <c r="BA32" i="9"/>
  <c r="BG31" i="9"/>
  <c r="BF31" i="9"/>
  <c r="BE31" i="9"/>
  <c r="BD31" i="9"/>
  <c r="BH31" i="9" s="1"/>
  <c r="BC31" i="9"/>
  <c r="BB31" i="9"/>
  <c r="BA31" i="9"/>
  <c r="BG30" i="9"/>
  <c r="BF30" i="9"/>
  <c r="BE30" i="9"/>
  <c r="BD30" i="9"/>
  <c r="BH30" i="9" s="1"/>
  <c r="BC30" i="9"/>
  <c r="BB30" i="9"/>
  <c r="BA30" i="9"/>
  <c r="BG29" i="9"/>
  <c r="BF29" i="9"/>
  <c r="BE29" i="9"/>
  <c r="BD29" i="9"/>
  <c r="BH29" i="9" s="1"/>
  <c r="BC29" i="9"/>
  <c r="BB29" i="9"/>
  <c r="BA29" i="9"/>
  <c r="BG28" i="9"/>
  <c r="BF28" i="9"/>
  <c r="BE28" i="9"/>
  <c r="BD28" i="9"/>
  <c r="BH28" i="9" s="1"/>
  <c r="BC28" i="9"/>
  <c r="BB28" i="9"/>
  <c r="BA28" i="9"/>
  <c r="BG27" i="9"/>
  <c r="BF27" i="9"/>
  <c r="BE27" i="9"/>
  <c r="BD27" i="9"/>
  <c r="BH27" i="9" s="1"/>
  <c r="BC27" i="9"/>
  <c r="BB27" i="9"/>
  <c r="BA27" i="9"/>
  <c r="BG26" i="9"/>
  <c r="BF26" i="9"/>
  <c r="BE26" i="9"/>
  <c r="BD26" i="9"/>
  <c r="BH26" i="9" s="1"/>
  <c r="BC26" i="9"/>
  <c r="BB26" i="9"/>
  <c r="BA26" i="9"/>
  <c r="BG25" i="9"/>
  <c r="BF25" i="9"/>
  <c r="BE25" i="9"/>
  <c r="BD25" i="9"/>
  <c r="BH25" i="9" s="1"/>
  <c r="BC25" i="9"/>
  <c r="BB25" i="9"/>
  <c r="BA25" i="9"/>
  <c r="BQ24" i="9"/>
  <c r="BP24" i="9"/>
  <c r="BO24" i="9"/>
  <c r="BN24" i="9"/>
  <c r="BM24" i="9"/>
  <c r="BL24" i="9"/>
  <c r="BK24" i="9"/>
  <c r="BG24" i="9"/>
  <c r="BF24" i="9"/>
  <c r="BE24" i="9"/>
  <c r="BD24" i="9"/>
  <c r="BH24" i="9" s="1"/>
  <c r="BC24" i="9"/>
  <c r="BB24" i="9"/>
  <c r="BA24" i="9"/>
  <c r="BG23" i="9"/>
  <c r="BF23" i="9"/>
  <c r="BE23" i="9"/>
  <c r="BD23" i="9"/>
  <c r="BH23" i="9" s="1"/>
  <c r="BC23" i="9"/>
  <c r="BB23" i="9"/>
  <c r="BA23" i="9"/>
  <c r="BI22" i="9"/>
  <c r="BG22" i="9"/>
  <c r="BF22" i="9"/>
  <c r="BE22" i="9"/>
  <c r="BD22" i="9"/>
  <c r="BC22" i="9"/>
  <c r="BB22" i="9"/>
  <c r="BA22" i="9"/>
  <c r="BH22" i="9" s="1"/>
  <c r="BI21" i="9"/>
  <c r="BG21" i="9"/>
  <c r="BF21" i="9"/>
  <c r="BE21" i="9"/>
  <c r="BD21" i="9"/>
  <c r="BC21" i="9"/>
  <c r="BB21" i="9"/>
  <c r="BA21" i="9"/>
  <c r="BH21" i="9" s="1"/>
  <c r="BI20" i="9"/>
  <c r="BG20" i="9"/>
  <c r="BF20" i="9"/>
  <c r="BE20" i="9"/>
  <c r="BD20" i="9"/>
  <c r="BC20" i="9"/>
  <c r="BB20" i="9"/>
  <c r="BA20" i="9"/>
  <c r="BH20" i="9" s="1"/>
  <c r="BI19" i="9"/>
  <c r="BG19" i="9"/>
  <c r="BF19" i="9"/>
  <c r="BE19" i="9"/>
  <c r="BD19" i="9"/>
  <c r="BH19" i="9" s="1"/>
  <c r="BC19" i="9"/>
  <c r="BB19" i="9"/>
  <c r="BA19" i="9"/>
  <c r="BI18" i="9"/>
  <c r="BG18" i="9"/>
  <c r="BF18" i="9"/>
  <c r="BE18" i="9"/>
  <c r="BD18" i="9"/>
  <c r="BC18" i="9"/>
  <c r="BB18" i="9"/>
  <c r="BA18" i="9"/>
  <c r="BH18" i="9" s="1"/>
  <c r="BI17" i="9"/>
  <c r="BG17" i="9"/>
  <c r="BF17" i="9"/>
  <c r="BE17" i="9"/>
  <c r="BD17" i="9"/>
  <c r="BC17" i="9"/>
  <c r="BB17" i="9"/>
  <c r="BA17" i="9"/>
  <c r="BH17" i="9" s="1"/>
  <c r="BI16" i="9"/>
  <c r="BI24" i="9" s="1"/>
  <c r="BG16" i="9"/>
  <c r="BF16" i="9"/>
  <c r="BE16" i="9"/>
  <c r="BD16" i="9"/>
  <c r="BC16" i="9"/>
  <c r="BB16" i="9"/>
  <c r="BA16" i="9"/>
  <c r="BH16" i="9" s="1"/>
  <c r="BG15" i="9"/>
  <c r="BG57" i="9" s="1"/>
  <c r="BG58" i="9" s="1"/>
  <c r="BQ74" i="9" s="1"/>
  <c r="BF15" i="9"/>
  <c r="BF57" i="9" s="1"/>
  <c r="BF58" i="9" s="1"/>
  <c r="BP74" i="9" s="1"/>
  <c r="BE15" i="9"/>
  <c r="BE57" i="9" s="1"/>
  <c r="BE58" i="9" s="1"/>
  <c r="BO74" i="9" s="1"/>
  <c r="BD15" i="9"/>
  <c r="BD57" i="9" s="1"/>
  <c r="BD58" i="9" s="1"/>
  <c r="BN74" i="9" s="1"/>
  <c r="BC15" i="9"/>
  <c r="BC57" i="9" s="1"/>
  <c r="BC58" i="9" s="1"/>
  <c r="BM74" i="9" s="1"/>
  <c r="BB15" i="9"/>
  <c r="BB57" i="9" s="1"/>
  <c r="BB58" i="9" s="1"/>
  <c r="BL74" i="9" s="1"/>
  <c r="BA15" i="9"/>
  <c r="BA57" i="9" s="1"/>
  <c r="BA58" i="9" s="1"/>
  <c r="BK74" i="9" s="1"/>
  <c r="BH15" i="9" l="1"/>
  <c r="BQ51" i="8" l="1"/>
  <c r="BP51" i="8"/>
  <c r="BO51" i="8"/>
  <c r="BN51" i="8"/>
  <c r="BM51" i="8"/>
  <c r="BL51" i="8"/>
  <c r="BK51" i="8"/>
  <c r="BG43" i="8"/>
  <c r="BG44" i="8" s="1"/>
  <c r="BQ54" i="8" s="1"/>
  <c r="BF43" i="8"/>
  <c r="BF44" i="8" s="1"/>
  <c r="BP54" i="8" s="1"/>
  <c r="BE43" i="8"/>
  <c r="BE44" i="8" s="1"/>
  <c r="BO54" i="8" s="1"/>
  <c r="BD43" i="8"/>
  <c r="BD44" i="8" s="1"/>
  <c r="BN54" i="8" s="1"/>
  <c r="BC43" i="8"/>
  <c r="BC44" i="8" s="1"/>
  <c r="BM54" i="8" s="1"/>
  <c r="BB43" i="8"/>
  <c r="BB44" i="8" s="1"/>
  <c r="BL54" i="8" s="1"/>
  <c r="BA43" i="8"/>
  <c r="BA44" i="8" s="1"/>
  <c r="BK54" i="8" s="1"/>
  <c r="AZ43" i="8"/>
  <c r="AZ44" i="8" s="1"/>
  <c r="AY43" i="8"/>
  <c r="AY44" i="8" s="1"/>
  <c r="AX43" i="8"/>
  <c r="AX44" i="8" s="1"/>
  <c r="AW43" i="8"/>
  <c r="AW44" i="8" s="1"/>
  <c r="AV43" i="8"/>
  <c r="AV44" i="8" s="1"/>
  <c r="AU43" i="8"/>
  <c r="AU44" i="8" s="1"/>
  <c r="AT43" i="8"/>
  <c r="AT44" i="8" s="1"/>
  <c r="AS43" i="8"/>
  <c r="AS44" i="8" s="1"/>
  <c r="AR43" i="8"/>
  <c r="AR44" i="8" s="1"/>
  <c r="AQ43" i="8"/>
  <c r="AQ44" i="8" s="1"/>
  <c r="AP43" i="8"/>
  <c r="AP44" i="8" s="1"/>
  <c r="AO43" i="8"/>
  <c r="AO44" i="8" s="1"/>
  <c r="AN43" i="8"/>
  <c r="AN44" i="8" s="1"/>
  <c r="AM43" i="8"/>
  <c r="AM44" i="8" s="1"/>
  <c r="AL43" i="8"/>
  <c r="AL44" i="8" s="1"/>
  <c r="AK43" i="8"/>
  <c r="AK44" i="8" s="1"/>
  <c r="AJ43" i="8"/>
  <c r="AJ44" i="8" s="1"/>
  <c r="AI43" i="8"/>
  <c r="AI44" i="8" s="1"/>
  <c r="AH43" i="8"/>
  <c r="AH44" i="8" s="1"/>
  <c r="AG43" i="8"/>
  <c r="AG44" i="8" s="1"/>
  <c r="AF43" i="8"/>
  <c r="AF44" i="8" s="1"/>
  <c r="AE43" i="8"/>
  <c r="AE44" i="8" s="1"/>
  <c r="AD43" i="8"/>
  <c r="AD44" i="8" s="1"/>
  <c r="AC43" i="8"/>
  <c r="AC44" i="8" s="1"/>
  <c r="AB43" i="8"/>
  <c r="AB44" i="8" s="1"/>
  <c r="AA43" i="8"/>
  <c r="AA44" i="8" s="1"/>
  <c r="Z43" i="8"/>
  <c r="Z44" i="8" s="1"/>
  <c r="Y43" i="8"/>
  <c r="Y44" i="8" s="1"/>
  <c r="X43" i="8"/>
  <c r="X44" i="8" s="1"/>
  <c r="W43" i="8"/>
  <c r="W44" i="8" s="1"/>
  <c r="V43" i="8"/>
  <c r="V44" i="8" s="1"/>
  <c r="U43" i="8"/>
  <c r="U44" i="8" s="1"/>
  <c r="T43" i="8"/>
  <c r="T44" i="8" s="1"/>
  <c r="S43" i="8"/>
  <c r="S44" i="8" s="1"/>
  <c r="R43" i="8"/>
  <c r="R44" i="8" s="1"/>
  <c r="Q43" i="8"/>
  <c r="Q44" i="8" s="1"/>
  <c r="P43" i="8"/>
  <c r="P44" i="8" s="1"/>
  <c r="O43" i="8"/>
  <c r="O44" i="8" s="1"/>
  <c r="N43" i="8"/>
  <c r="N44" i="8" s="1"/>
  <c r="M43" i="8"/>
  <c r="M44" i="8" s="1"/>
  <c r="L43" i="8"/>
  <c r="L44" i="8" s="1"/>
  <c r="K43" i="8"/>
  <c r="K44" i="8" s="1"/>
  <c r="J43" i="8"/>
  <c r="J44" i="8" s="1"/>
  <c r="I43" i="8"/>
  <c r="I44" i="8" s="1"/>
  <c r="H43" i="8"/>
  <c r="H44" i="8" s="1"/>
  <c r="G43" i="8"/>
  <c r="G44" i="8" s="1"/>
  <c r="F43" i="8"/>
  <c r="F44" i="8" s="1"/>
  <c r="E43" i="8"/>
  <c r="E44" i="8" s="1"/>
  <c r="D43" i="8"/>
  <c r="D44" i="8" s="1"/>
  <c r="BH42" i="8"/>
  <c r="BH41" i="8"/>
  <c r="BH40" i="8"/>
  <c r="BH39" i="8"/>
  <c r="BH38" i="8"/>
  <c r="BH37" i="8"/>
  <c r="BH36" i="8"/>
  <c r="BH35" i="8"/>
  <c r="BH34" i="8"/>
  <c r="BH33" i="8"/>
  <c r="BH32" i="8"/>
  <c r="BH31" i="8"/>
  <c r="BH30" i="8"/>
  <c r="BH29" i="8"/>
  <c r="BH28" i="8"/>
  <c r="BH27" i="8"/>
  <c r="BH26" i="8"/>
  <c r="BH25" i="8"/>
  <c r="BQ24" i="8"/>
  <c r="BN24" i="8"/>
  <c r="BK24" i="8"/>
  <c r="BI24" i="8"/>
  <c r="BH24" i="8"/>
  <c r="BH23" i="8"/>
  <c r="BI22" i="8"/>
  <c r="BH22" i="8"/>
  <c r="BI21" i="8"/>
  <c r="BH21" i="8"/>
  <c r="BI20" i="8"/>
  <c r="BH20" i="8"/>
  <c r="BI19" i="8"/>
  <c r="BH19" i="8"/>
  <c r="BI18" i="8"/>
  <c r="BH18" i="8"/>
  <c r="BI17" i="8"/>
  <c r="BH17" i="8"/>
  <c r="BI16" i="8"/>
  <c r="BH16" i="8"/>
  <c r="BH15" i="8"/>
  <c r="BQ88" i="7" l="1"/>
  <c r="BP88" i="7"/>
  <c r="BO88" i="7"/>
  <c r="BN88" i="7"/>
  <c r="BM88" i="7"/>
  <c r="BL88" i="7"/>
  <c r="BK88" i="7"/>
  <c r="BH79" i="7"/>
  <c r="BH78" i="7"/>
  <c r="BH77" i="7"/>
  <c r="BH76" i="7"/>
  <c r="BH75" i="7"/>
  <c r="AW75" i="7"/>
  <c r="AS75" i="7"/>
  <c r="AO75" i="7"/>
  <c r="AK75" i="7"/>
  <c r="AG75" i="7"/>
  <c r="AC75" i="7"/>
  <c r="Y75" i="7"/>
  <c r="U75" i="7"/>
  <c r="Q75" i="7"/>
  <c r="M75" i="7"/>
  <c r="I75" i="7"/>
  <c r="E75" i="7"/>
  <c r="BH74" i="7"/>
  <c r="AZ74" i="7"/>
  <c r="AZ75" i="7" s="1"/>
  <c r="AY74" i="7"/>
  <c r="AY75" i="7" s="1"/>
  <c r="AX74" i="7"/>
  <c r="AX75" i="7" s="1"/>
  <c r="AW74" i="7"/>
  <c r="AV74" i="7"/>
  <c r="AV75" i="7" s="1"/>
  <c r="AU74" i="7"/>
  <c r="AU75" i="7" s="1"/>
  <c r="AT74" i="7"/>
  <c r="AT75" i="7" s="1"/>
  <c r="AS74" i="7"/>
  <c r="AR74" i="7"/>
  <c r="AR75" i="7" s="1"/>
  <c r="AQ74" i="7"/>
  <c r="AQ75" i="7" s="1"/>
  <c r="AP74" i="7"/>
  <c r="AP75" i="7" s="1"/>
  <c r="AO74" i="7"/>
  <c r="AN74" i="7"/>
  <c r="AN75" i="7" s="1"/>
  <c r="AM74" i="7"/>
  <c r="AM75" i="7" s="1"/>
  <c r="AL74" i="7"/>
  <c r="AL75" i="7" s="1"/>
  <c r="AK74" i="7"/>
  <c r="AJ74" i="7"/>
  <c r="AJ75" i="7" s="1"/>
  <c r="AI74" i="7"/>
  <c r="AI75" i="7" s="1"/>
  <c r="AH74" i="7"/>
  <c r="AH75" i="7" s="1"/>
  <c r="AG74" i="7"/>
  <c r="AF74" i="7"/>
  <c r="AF75" i="7" s="1"/>
  <c r="AE74" i="7"/>
  <c r="AE75" i="7" s="1"/>
  <c r="AD74" i="7"/>
  <c r="AD75" i="7" s="1"/>
  <c r="AC74" i="7"/>
  <c r="AB74" i="7"/>
  <c r="AB75" i="7" s="1"/>
  <c r="AA74" i="7"/>
  <c r="AA75" i="7" s="1"/>
  <c r="Z74" i="7"/>
  <c r="Z75" i="7" s="1"/>
  <c r="Y74" i="7"/>
  <c r="X74" i="7"/>
  <c r="X75" i="7" s="1"/>
  <c r="W74" i="7"/>
  <c r="W75" i="7" s="1"/>
  <c r="V74" i="7"/>
  <c r="V75" i="7" s="1"/>
  <c r="U74" i="7"/>
  <c r="T74" i="7"/>
  <c r="T75" i="7" s="1"/>
  <c r="S74" i="7"/>
  <c r="S75" i="7" s="1"/>
  <c r="R74" i="7"/>
  <c r="R75" i="7" s="1"/>
  <c r="Q74" i="7"/>
  <c r="P74" i="7"/>
  <c r="P75" i="7" s="1"/>
  <c r="O74" i="7"/>
  <c r="O75" i="7" s="1"/>
  <c r="N74" i="7"/>
  <c r="N75" i="7" s="1"/>
  <c r="M74" i="7"/>
  <c r="L74" i="7"/>
  <c r="L75" i="7" s="1"/>
  <c r="K74" i="7"/>
  <c r="K75" i="7" s="1"/>
  <c r="J74" i="7"/>
  <c r="J75" i="7" s="1"/>
  <c r="I74" i="7"/>
  <c r="H74" i="7"/>
  <c r="H75" i="7" s="1"/>
  <c r="G74" i="7"/>
  <c r="G75" i="7" s="1"/>
  <c r="F74" i="7"/>
  <c r="F75" i="7" s="1"/>
  <c r="E74" i="7"/>
  <c r="D74" i="7"/>
  <c r="D75" i="7" s="1"/>
  <c r="BH73" i="7"/>
  <c r="BG70" i="7"/>
  <c r="BF70" i="7"/>
  <c r="BE70" i="7"/>
  <c r="BD70" i="7"/>
  <c r="BC70" i="7"/>
  <c r="BB70" i="7"/>
  <c r="BA70" i="7"/>
  <c r="BG69" i="7"/>
  <c r="BF69" i="7"/>
  <c r="BE69" i="7"/>
  <c r="BD69" i="7"/>
  <c r="BC69" i="7"/>
  <c r="BB69" i="7"/>
  <c r="BA69" i="7"/>
  <c r="BG68" i="7"/>
  <c r="BF68" i="7"/>
  <c r="BE68" i="7"/>
  <c r="BD68" i="7"/>
  <c r="BC68" i="7"/>
  <c r="BB68" i="7"/>
  <c r="BA68" i="7"/>
  <c r="BG67" i="7"/>
  <c r="BF67" i="7"/>
  <c r="BE67" i="7"/>
  <c r="BD67" i="7"/>
  <c r="BC67" i="7"/>
  <c r="BB67" i="7"/>
  <c r="BA67" i="7"/>
  <c r="BG66" i="7"/>
  <c r="BF66" i="7"/>
  <c r="BE66" i="7"/>
  <c r="BD66" i="7"/>
  <c r="BC66" i="7"/>
  <c r="BB66" i="7"/>
  <c r="BA66" i="7"/>
  <c r="BG65" i="7"/>
  <c r="BF65" i="7"/>
  <c r="BE65" i="7"/>
  <c r="BD65" i="7"/>
  <c r="BC65" i="7"/>
  <c r="BB65" i="7"/>
  <c r="BA65" i="7"/>
  <c r="BG64" i="7"/>
  <c r="BF64" i="7"/>
  <c r="BE64" i="7"/>
  <c r="BD64" i="7"/>
  <c r="BC64" i="7"/>
  <c r="BB64" i="7"/>
  <c r="BA64" i="7"/>
  <c r="BG63" i="7"/>
  <c r="BF63" i="7"/>
  <c r="BE63" i="7"/>
  <c r="BD63" i="7"/>
  <c r="BC63" i="7"/>
  <c r="BB63" i="7"/>
  <c r="BA63" i="7"/>
  <c r="BG62" i="7"/>
  <c r="BF62" i="7"/>
  <c r="BE62" i="7"/>
  <c r="BD62" i="7"/>
  <c r="BC62" i="7"/>
  <c r="BB62" i="7"/>
  <c r="BA62" i="7"/>
  <c r="BG61" i="7"/>
  <c r="BF61" i="7"/>
  <c r="BE61" i="7"/>
  <c r="BD61" i="7"/>
  <c r="BC61" i="7"/>
  <c r="BB61" i="7"/>
  <c r="BA61" i="7"/>
  <c r="BG60" i="7"/>
  <c r="BF60" i="7"/>
  <c r="BE60" i="7"/>
  <c r="BD60" i="7"/>
  <c r="BC60" i="7"/>
  <c r="BB60" i="7"/>
  <c r="BA60" i="7"/>
  <c r="BG59" i="7"/>
  <c r="BF59" i="7"/>
  <c r="BE59" i="7"/>
  <c r="BD59" i="7"/>
  <c r="BC59" i="7"/>
  <c r="BB59" i="7"/>
  <c r="BA59" i="7"/>
  <c r="BG58" i="7"/>
  <c r="BF58" i="7"/>
  <c r="BE58" i="7"/>
  <c r="BD58" i="7"/>
  <c r="BC58" i="7"/>
  <c r="BB58" i="7"/>
  <c r="BA58" i="7"/>
  <c r="BG57" i="7"/>
  <c r="BF57" i="7"/>
  <c r="BE57" i="7"/>
  <c r="BD57" i="7"/>
  <c r="BC57" i="7"/>
  <c r="BB57" i="7"/>
  <c r="BA57" i="7"/>
  <c r="BG56" i="7"/>
  <c r="BF56" i="7"/>
  <c r="BE56" i="7"/>
  <c r="BD56" i="7"/>
  <c r="BC56" i="7"/>
  <c r="BB56" i="7"/>
  <c r="BA56" i="7"/>
  <c r="BG55" i="7"/>
  <c r="BF55" i="7"/>
  <c r="BE55" i="7"/>
  <c r="BD55" i="7"/>
  <c r="BC55" i="7"/>
  <c r="BB55" i="7"/>
  <c r="BA55" i="7"/>
  <c r="BG54" i="7"/>
  <c r="BF54" i="7"/>
  <c r="BE54" i="7"/>
  <c r="BD54" i="7"/>
  <c r="BC54" i="7"/>
  <c r="BB54" i="7"/>
  <c r="BA54" i="7"/>
  <c r="BG53" i="7"/>
  <c r="BF53" i="7"/>
  <c r="BE53" i="7"/>
  <c r="BD53" i="7"/>
  <c r="BC53" i="7"/>
  <c r="BB53" i="7"/>
  <c r="BA53" i="7"/>
  <c r="BG52" i="7"/>
  <c r="BF52" i="7"/>
  <c r="BE52" i="7"/>
  <c r="BD52" i="7"/>
  <c r="BC52" i="7"/>
  <c r="BB52" i="7"/>
  <c r="BA52" i="7"/>
  <c r="BG51" i="7"/>
  <c r="BF51" i="7"/>
  <c r="BE51" i="7"/>
  <c r="BD51" i="7"/>
  <c r="BC51" i="7"/>
  <c r="BB51" i="7"/>
  <c r="BA51" i="7"/>
  <c r="BG50" i="7"/>
  <c r="BF50" i="7"/>
  <c r="BE50" i="7"/>
  <c r="BD50" i="7"/>
  <c r="BC50" i="7"/>
  <c r="BB50" i="7"/>
  <c r="BA50" i="7"/>
  <c r="BG49" i="7"/>
  <c r="BF49" i="7"/>
  <c r="BE49" i="7"/>
  <c r="BD49" i="7"/>
  <c r="BC49" i="7"/>
  <c r="BB49" i="7"/>
  <c r="BA49" i="7"/>
  <c r="BG48" i="7"/>
  <c r="BF48" i="7"/>
  <c r="BE48" i="7"/>
  <c r="BD48" i="7"/>
  <c r="BC48" i="7"/>
  <c r="BB48" i="7"/>
  <c r="BA48" i="7"/>
  <c r="BG47" i="7"/>
  <c r="BF47" i="7"/>
  <c r="BE47" i="7"/>
  <c r="BD47" i="7"/>
  <c r="BC47" i="7"/>
  <c r="BB47" i="7"/>
  <c r="BA47" i="7"/>
  <c r="BG46" i="7"/>
  <c r="BF46" i="7"/>
  <c r="BE46" i="7"/>
  <c r="BD46" i="7"/>
  <c r="BC46" i="7"/>
  <c r="BB46" i="7"/>
  <c r="BA46" i="7"/>
  <c r="BG45" i="7"/>
  <c r="BF45" i="7"/>
  <c r="BE45" i="7"/>
  <c r="BD45" i="7"/>
  <c r="BC45" i="7"/>
  <c r="BB45" i="7"/>
  <c r="BA45" i="7"/>
  <c r="BG44" i="7"/>
  <c r="BF44" i="7"/>
  <c r="BE44" i="7"/>
  <c r="BD44" i="7"/>
  <c r="BC44" i="7"/>
  <c r="BB44" i="7"/>
  <c r="BA44" i="7"/>
  <c r="BG43" i="7"/>
  <c r="BF43" i="7"/>
  <c r="BE43" i="7"/>
  <c r="BD43" i="7"/>
  <c r="BC43" i="7"/>
  <c r="BB43" i="7"/>
  <c r="BA43" i="7"/>
  <c r="BG42" i="7"/>
  <c r="BF42" i="7"/>
  <c r="BE42" i="7"/>
  <c r="BD42" i="7"/>
  <c r="BC42" i="7"/>
  <c r="BB42" i="7"/>
  <c r="BA42" i="7"/>
  <c r="BG41" i="7"/>
  <c r="BF41" i="7"/>
  <c r="BE41" i="7"/>
  <c r="BD41" i="7"/>
  <c r="BC41" i="7"/>
  <c r="BB41" i="7"/>
  <c r="BA41" i="7"/>
  <c r="BG40" i="7"/>
  <c r="BF40" i="7"/>
  <c r="BE40" i="7"/>
  <c r="BD40" i="7"/>
  <c r="BC40" i="7"/>
  <c r="BB40" i="7"/>
  <c r="BA40" i="7"/>
  <c r="BG39" i="7"/>
  <c r="BF39" i="7"/>
  <c r="BE39" i="7"/>
  <c r="BD39" i="7"/>
  <c r="BC39" i="7"/>
  <c r="BB39" i="7"/>
  <c r="BA39" i="7"/>
  <c r="BG38" i="7"/>
  <c r="BF38" i="7"/>
  <c r="BE38" i="7"/>
  <c r="BD38" i="7"/>
  <c r="BC38" i="7"/>
  <c r="BB38" i="7"/>
  <c r="BA38" i="7"/>
  <c r="BG37" i="7"/>
  <c r="BF37" i="7"/>
  <c r="BE37" i="7"/>
  <c r="BD37" i="7"/>
  <c r="BC37" i="7"/>
  <c r="BB37" i="7"/>
  <c r="BA37" i="7"/>
  <c r="BG36" i="7"/>
  <c r="BF36" i="7"/>
  <c r="BE36" i="7"/>
  <c r="BD36" i="7"/>
  <c r="BC36" i="7"/>
  <c r="BB36" i="7"/>
  <c r="BA36" i="7"/>
  <c r="BG35" i="7"/>
  <c r="BF35" i="7"/>
  <c r="BE35" i="7"/>
  <c r="BD35" i="7"/>
  <c r="BC35" i="7"/>
  <c r="BB35" i="7"/>
  <c r="BA35" i="7"/>
  <c r="BG34" i="7"/>
  <c r="BF34" i="7"/>
  <c r="BE34" i="7"/>
  <c r="BD34" i="7"/>
  <c r="BC34" i="7"/>
  <c r="BB34" i="7"/>
  <c r="BA34" i="7"/>
  <c r="BG33" i="7"/>
  <c r="BF33" i="7"/>
  <c r="BE33" i="7"/>
  <c r="BD33" i="7"/>
  <c r="BC33" i="7"/>
  <c r="BB33" i="7"/>
  <c r="BA33" i="7"/>
  <c r="BG32" i="7"/>
  <c r="BF32" i="7"/>
  <c r="BE32" i="7"/>
  <c r="BD32" i="7"/>
  <c r="BC32" i="7"/>
  <c r="BB32" i="7"/>
  <c r="BA32" i="7"/>
  <c r="BG31" i="7"/>
  <c r="BF31" i="7"/>
  <c r="BE31" i="7"/>
  <c r="BD31" i="7"/>
  <c r="BC31" i="7"/>
  <c r="BB31" i="7"/>
  <c r="BA31" i="7"/>
  <c r="BH31" i="7" s="1"/>
  <c r="BG30" i="7"/>
  <c r="BF30" i="7"/>
  <c r="BE30" i="7"/>
  <c r="BD30" i="7"/>
  <c r="BC30" i="7"/>
  <c r="BB30" i="7"/>
  <c r="BA30" i="7"/>
  <c r="BH30" i="7" s="1"/>
  <c r="BG29" i="7"/>
  <c r="BF29" i="7"/>
  <c r="BE29" i="7"/>
  <c r="BD29" i="7"/>
  <c r="BC29" i="7"/>
  <c r="BB29" i="7"/>
  <c r="BA29" i="7"/>
  <c r="BH29" i="7" s="1"/>
  <c r="BG28" i="7"/>
  <c r="BF28" i="7"/>
  <c r="BE28" i="7"/>
  <c r="BD28" i="7"/>
  <c r="BC28" i="7"/>
  <c r="BB28" i="7"/>
  <c r="BA28" i="7"/>
  <c r="BH28" i="7" s="1"/>
  <c r="BG27" i="7"/>
  <c r="BF27" i="7"/>
  <c r="BE27" i="7"/>
  <c r="BD27" i="7"/>
  <c r="BC27" i="7"/>
  <c r="BB27" i="7"/>
  <c r="BA27" i="7"/>
  <c r="BH27" i="7" s="1"/>
  <c r="BG26" i="7"/>
  <c r="BF26" i="7"/>
  <c r="BE26" i="7"/>
  <c r="BD26" i="7"/>
  <c r="BC26" i="7"/>
  <c r="BB26" i="7"/>
  <c r="BA26" i="7"/>
  <c r="BH26" i="7" s="1"/>
  <c r="BG25" i="7"/>
  <c r="BF25" i="7"/>
  <c r="BE25" i="7"/>
  <c r="BD25" i="7"/>
  <c r="BC25" i="7"/>
  <c r="BB25" i="7"/>
  <c r="BA25" i="7"/>
  <c r="BH25" i="7" s="1"/>
  <c r="BQ24" i="7"/>
  <c r="BP24" i="7"/>
  <c r="BO24" i="7"/>
  <c r="BN24" i="7"/>
  <c r="BM24" i="7"/>
  <c r="BL24" i="7"/>
  <c r="BK24" i="7"/>
  <c r="BG24" i="7"/>
  <c r="BF24" i="7"/>
  <c r="BE24" i="7"/>
  <c r="BD24" i="7"/>
  <c r="BC24" i="7"/>
  <c r="BB24" i="7"/>
  <c r="BA24" i="7"/>
  <c r="BH24" i="7" s="1"/>
  <c r="BG23" i="7"/>
  <c r="BF23" i="7"/>
  <c r="BE23" i="7"/>
  <c r="BD23" i="7"/>
  <c r="BC23" i="7"/>
  <c r="BB23" i="7"/>
  <c r="BA23" i="7"/>
  <c r="BH23" i="7" s="1"/>
  <c r="BI22" i="7"/>
  <c r="BG22" i="7"/>
  <c r="BF22" i="7"/>
  <c r="BE22" i="7"/>
  <c r="BD22" i="7"/>
  <c r="BC22" i="7"/>
  <c r="BB22" i="7"/>
  <c r="BA22" i="7"/>
  <c r="BH22" i="7" s="1"/>
  <c r="BI21" i="7"/>
  <c r="BG21" i="7"/>
  <c r="BF21" i="7"/>
  <c r="BE21" i="7"/>
  <c r="BD21" i="7"/>
  <c r="BC21" i="7"/>
  <c r="BB21" i="7"/>
  <c r="BH21" i="7" s="1"/>
  <c r="BA21" i="7"/>
  <c r="BI20" i="7"/>
  <c r="BG20" i="7"/>
  <c r="BF20" i="7"/>
  <c r="BE20" i="7"/>
  <c r="BD20" i="7"/>
  <c r="BH20" i="7" s="1"/>
  <c r="BC20" i="7"/>
  <c r="BB20" i="7"/>
  <c r="BA20" i="7"/>
  <c r="BI19" i="7"/>
  <c r="BI24" i="7" s="1"/>
  <c r="BG19" i="7"/>
  <c r="BF19" i="7"/>
  <c r="BE19" i="7"/>
  <c r="BD19" i="7"/>
  <c r="BC19" i="7"/>
  <c r="BB19" i="7"/>
  <c r="BA19" i="7"/>
  <c r="BH19" i="7" s="1"/>
  <c r="BI18" i="7"/>
  <c r="BG18" i="7"/>
  <c r="BF18" i="7"/>
  <c r="BF74" i="7" s="1"/>
  <c r="BF75" i="7" s="1"/>
  <c r="BP91" i="7" s="1"/>
  <c r="BE18" i="7"/>
  <c r="BD18" i="7"/>
  <c r="BC18" i="7"/>
  <c r="BB18" i="7"/>
  <c r="BB74" i="7" s="1"/>
  <c r="BB75" i="7" s="1"/>
  <c r="BL91" i="7" s="1"/>
  <c r="BA18" i="7"/>
  <c r="BH18" i="7" s="1"/>
  <c r="BI17" i="7"/>
  <c r="BG17" i="7"/>
  <c r="BF17" i="7"/>
  <c r="BE17" i="7"/>
  <c r="BD17" i="7"/>
  <c r="BC17" i="7"/>
  <c r="BB17" i="7"/>
  <c r="BH17" i="7" s="1"/>
  <c r="BA17" i="7"/>
  <c r="BI16" i="7"/>
  <c r="BG16" i="7"/>
  <c r="BF16" i="7"/>
  <c r="BE16" i="7"/>
  <c r="BD16" i="7"/>
  <c r="BH16" i="7" s="1"/>
  <c r="BC16" i="7"/>
  <c r="BB16" i="7"/>
  <c r="BA16" i="7"/>
  <c r="BG15" i="7"/>
  <c r="BG74" i="7" s="1"/>
  <c r="BG75" i="7" s="1"/>
  <c r="BQ91" i="7" s="1"/>
  <c r="BF15" i="7"/>
  <c r="BE15" i="7"/>
  <c r="BE74" i="7" s="1"/>
  <c r="BE75" i="7" s="1"/>
  <c r="BO91" i="7" s="1"/>
  <c r="BD15" i="7"/>
  <c r="BH15" i="7" s="1"/>
  <c r="BC15" i="7"/>
  <c r="BC74" i="7" s="1"/>
  <c r="BC75" i="7" s="1"/>
  <c r="BM91" i="7" s="1"/>
  <c r="BB15" i="7"/>
  <c r="BA15" i="7"/>
  <c r="BA74" i="7" s="1"/>
  <c r="BA75" i="7" s="1"/>
  <c r="BK91" i="7" s="1"/>
  <c r="BD74" i="7" l="1"/>
  <c r="BD75" i="7" s="1"/>
  <c r="BN91" i="7" s="1"/>
  <c r="AS66" i="6" l="1"/>
  <c r="AS67" i="6" s="1"/>
  <c r="AR66" i="6"/>
  <c r="AR67" i="6" s="1"/>
  <c r="AQ66" i="6"/>
  <c r="AQ67" i="6" s="1"/>
  <c r="AP66" i="6"/>
  <c r="AP67" i="6" s="1"/>
  <c r="AO66" i="6"/>
  <c r="AO67" i="6" s="1"/>
  <c r="AN66" i="6"/>
  <c r="AN67" i="6" s="1"/>
  <c r="AM66" i="6"/>
  <c r="AM67" i="6" s="1"/>
  <c r="AL66" i="6"/>
  <c r="AL67" i="6" s="1"/>
  <c r="AK66" i="6"/>
  <c r="AK67" i="6" s="1"/>
  <c r="AJ66" i="6"/>
  <c r="AJ67" i="6" s="1"/>
  <c r="AI66" i="6"/>
  <c r="AI67" i="6" s="1"/>
  <c r="AH66" i="6"/>
  <c r="AH67" i="6" s="1"/>
  <c r="AG66" i="6"/>
  <c r="AG67" i="6" s="1"/>
  <c r="AF66" i="6"/>
  <c r="AF67" i="6" s="1"/>
  <c r="AE66" i="6"/>
  <c r="AE67" i="6" s="1"/>
  <c r="AD66" i="6"/>
  <c r="AD67" i="6" s="1"/>
  <c r="AC66" i="6"/>
  <c r="AC67" i="6" s="1"/>
  <c r="AB66" i="6"/>
  <c r="AB67" i="6" s="1"/>
  <c r="AA66" i="6"/>
  <c r="AA67" i="6" s="1"/>
  <c r="Z66" i="6"/>
  <c r="Z67" i="6" s="1"/>
  <c r="Y66" i="6"/>
  <c r="Y67" i="6" s="1"/>
  <c r="X66" i="6"/>
  <c r="X67" i="6" s="1"/>
  <c r="W66" i="6"/>
  <c r="W67" i="6" s="1"/>
  <c r="V66" i="6"/>
  <c r="V67" i="6" s="1"/>
  <c r="U66" i="6"/>
  <c r="U67" i="6" s="1"/>
  <c r="T66" i="6"/>
  <c r="T67" i="6" s="1"/>
  <c r="S66" i="6"/>
  <c r="S67" i="6" s="1"/>
  <c r="R66" i="6"/>
  <c r="R67" i="6" s="1"/>
  <c r="Q66" i="6"/>
  <c r="Q67" i="6" s="1"/>
  <c r="P66" i="6"/>
  <c r="P67" i="6" s="1"/>
  <c r="O66" i="6"/>
  <c r="O67" i="6" s="1"/>
  <c r="N66" i="6"/>
  <c r="N67" i="6" s="1"/>
  <c r="M66" i="6"/>
  <c r="M67" i="6" s="1"/>
  <c r="L66" i="6"/>
  <c r="L67" i="6" s="1"/>
  <c r="K66" i="6"/>
  <c r="K67" i="6" s="1"/>
  <c r="J66" i="6"/>
  <c r="J67" i="6" s="1"/>
  <c r="I66" i="6"/>
  <c r="I67" i="6" s="1"/>
  <c r="H66" i="6"/>
  <c r="H67" i="6" s="1"/>
  <c r="G66" i="6"/>
  <c r="G67" i="6" s="1"/>
  <c r="F66" i="6"/>
  <c r="F67" i="6" s="1"/>
  <c r="E66" i="6"/>
  <c r="E67" i="6" s="1"/>
  <c r="D66" i="6"/>
  <c r="D67" i="6" s="1"/>
  <c r="AY65" i="6"/>
  <c r="AX65" i="6"/>
  <c r="AW65" i="6"/>
  <c r="AV65" i="6"/>
  <c r="AU65" i="6"/>
  <c r="AT65" i="6"/>
  <c r="AZ65" i="6" s="1"/>
  <c r="AY64" i="6"/>
  <c r="AX64" i="6"/>
  <c r="AW64" i="6"/>
  <c r="AV64" i="6"/>
  <c r="AU64" i="6"/>
  <c r="AT64" i="6"/>
  <c r="AY63" i="6"/>
  <c r="AX63" i="6"/>
  <c r="AW63" i="6"/>
  <c r="AV63" i="6"/>
  <c r="AU63" i="6"/>
  <c r="AT63" i="6"/>
  <c r="AY62" i="6"/>
  <c r="AX62" i="6"/>
  <c r="AW62" i="6"/>
  <c r="AV62" i="6"/>
  <c r="AU62" i="6"/>
  <c r="AT62" i="6"/>
  <c r="AY61" i="6"/>
  <c r="AX61" i="6"/>
  <c r="AW61" i="6"/>
  <c r="AV61" i="6"/>
  <c r="AU61" i="6"/>
  <c r="AT61" i="6"/>
  <c r="AY60" i="6"/>
  <c r="AX60" i="6"/>
  <c r="AW60" i="6"/>
  <c r="AV60" i="6"/>
  <c r="AU60" i="6"/>
  <c r="AT60" i="6"/>
  <c r="AY59" i="6"/>
  <c r="AX59" i="6"/>
  <c r="AW59" i="6"/>
  <c r="AV59" i="6"/>
  <c r="AU59" i="6"/>
  <c r="AT59" i="6"/>
  <c r="AY58" i="6"/>
  <c r="AX58" i="6"/>
  <c r="AW58" i="6"/>
  <c r="AV58" i="6"/>
  <c r="AU58" i="6"/>
  <c r="AT58" i="6"/>
  <c r="AY57" i="6"/>
  <c r="AX57" i="6"/>
  <c r="AW57" i="6"/>
  <c r="AV57" i="6"/>
  <c r="AU57" i="6"/>
  <c r="AT57" i="6"/>
  <c r="AY56" i="6"/>
  <c r="AX56" i="6"/>
  <c r="AW56" i="6"/>
  <c r="AV56" i="6"/>
  <c r="AU56" i="6"/>
  <c r="AT56" i="6"/>
  <c r="AY55" i="6"/>
  <c r="AX55" i="6"/>
  <c r="AW55" i="6"/>
  <c r="AV55" i="6"/>
  <c r="AU55" i="6"/>
  <c r="AT55" i="6"/>
  <c r="AY54" i="6"/>
  <c r="AX54" i="6"/>
  <c r="AW54" i="6"/>
  <c r="AV54" i="6"/>
  <c r="AU54" i="6"/>
  <c r="AT54" i="6"/>
  <c r="AY53" i="6"/>
  <c r="AX53" i="6"/>
  <c r="AW53" i="6"/>
  <c r="AV53" i="6"/>
  <c r="AU53" i="6"/>
  <c r="AT53" i="6"/>
  <c r="AY52" i="6"/>
  <c r="AX52" i="6"/>
  <c r="AW52" i="6"/>
  <c r="AV52" i="6"/>
  <c r="AU52" i="6"/>
  <c r="AT52" i="6"/>
  <c r="AY51" i="6"/>
  <c r="AX51" i="6"/>
  <c r="AW51" i="6"/>
  <c r="AV51" i="6"/>
  <c r="AU51" i="6"/>
  <c r="AT51" i="6"/>
  <c r="AY50" i="6"/>
  <c r="AX50" i="6"/>
  <c r="AW50" i="6"/>
  <c r="AV50" i="6"/>
  <c r="AU50" i="6"/>
  <c r="AT50" i="6"/>
  <c r="AY49" i="6"/>
  <c r="AX49" i="6"/>
  <c r="AW49" i="6"/>
  <c r="AV49" i="6"/>
  <c r="AU49" i="6"/>
  <c r="AT49" i="6"/>
  <c r="AY48" i="6"/>
  <c r="AX48" i="6"/>
  <c r="AW48" i="6"/>
  <c r="AV48" i="6"/>
  <c r="AU48" i="6"/>
  <c r="AT48" i="6"/>
  <c r="AY47" i="6"/>
  <c r="AX47" i="6"/>
  <c r="AW47" i="6"/>
  <c r="AV47" i="6"/>
  <c r="AU47" i="6"/>
  <c r="AT47" i="6"/>
  <c r="AY46" i="6"/>
  <c r="AX46" i="6"/>
  <c r="AW46" i="6"/>
  <c r="AV46" i="6"/>
  <c r="AU46" i="6"/>
  <c r="AT46" i="6"/>
  <c r="AY45" i="6"/>
  <c r="AX45" i="6"/>
  <c r="AW45" i="6"/>
  <c r="AV45" i="6"/>
  <c r="AU45" i="6"/>
  <c r="AT45" i="6"/>
  <c r="BH44" i="6"/>
  <c r="BG44" i="6"/>
  <c r="BF44" i="6"/>
  <c r="BE44" i="6"/>
  <c r="BD44" i="6"/>
  <c r="BC44" i="6"/>
  <c r="AY44" i="6"/>
  <c r="AX44" i="6"/>
  <c r="AW44" i="6"/>
  <c r="AV44" i="6"/>
  <c r="AU44" i="6"/>
  <c r="AT44" i="6"/>
  <c r="AY43" i="6"/>
  <c r="AX43" i="6"/>
  <c r="AW43" i="6"/>
  <c r="AV43" i="6"/>
  <c r="AU43" i="6"/>
  <c r="AT43" i="6"/>
  <c r="AY42" i="6"/>
  <c r="AX42" i="6"/>
  <c r="AW42" i="6"/>
  <c r="AV42" i="6"/>
  <c r="AU42" i="6"/>
  <c r="AT42" i="6"/>
  <c r="AY41" i="6"/>
  <c r="AX41" i="6"/>
  <c r="AW41" i="6"/>
  <c r="AV41" i="6"/>
  <c r="AU41" i="6"/>
  <c r="AT41" i="6"/>
  <c r="AY40" i="6"/>
  <c r="AX40" i="6"/>
  <c r="AW40" i="6"/>
  <c r="AV40" i="6"/>
  <c r="AU40" i="6"/>
  <c r="AT40" i="6"/>
  <c r="AY39" i="6"/>
  <c r="AX39" i="6"/>
  <c r="AW39" i="6"/>
  <c r="AV39" i="6"/>
  <c r="AT39" i="6"/>
  <c r="AY38" i="6"/>
  <c r="AX38" i="6"/>
  <c r="AW38" i="6"/>
  <c r="AV38" i="6"/>
  <c r="AU38" i="6"/>
  <c r="AT38" i="6"/>
  <c r="AY37" i="6"/>
  <c r="AX37" i="6"/>
  <c r="AW37" i="6"/>
  <c r="AV37" i="6"/>
  <c r="AU37" i="6"/>
  <c r="AT37" i="6"/>
  <c r="AY36" i="6"/>
  <c r="AX36" i="6"/>
  <c r="AW36" i="6"/>
  <c r="AV36" i="6"/>
  <c r="AU36" i="6"/>
  <c r="AT36" i="6"/>
  <c r="AY35" i="6"/>
  <c r="AX35" i="6"/>
  <c r="AW35" i="6"/>
  <c r="AV35" i="6"/>
  <c r="AU35" i="6"/>
  <c r="AT35" i="6"/>
  <c r="AY34" i="6"/>
  <c r="AX34" i="6"/>
  <c r="AW34" i="6"/>
  <c r="AV34" i="6"/>
  <c r="AU34" i="6"/>
  <c r="AT34" i="6"/>
  <c r="AY33" i="6"/>
  <c r="AX33" i="6"/>
  <c r="AW33" i="6"/>
  <c r="AV33" i="6"/>
  <c r="AU33" i="6"/>
  <c r="AT33" i="6"/>
  <c r="AY32" i="6"/>
  <c r="AX32" i="6"/>
  <c r="AW32" i="6"/>
  <c r="AV32" i="6"/>
  <c r="AU32" i="6"/>
  <c r="AT32" i="6"/>
  <c r="AY31" i="6"/>
  <c r="AX31" i="6"/>
  <c r="AW31" i="6"/>
  <c r="AV31" i="6"/>
  <c r="AU31" i="6"/>
  <c r="AT31" i="6"/>
  <c r="AY30" i="6"/>
  <c r="AX30" i="6"/>
  <c r="AW30" i="6"/>
  <c r="AV30" i="6"/>
  <c r="AU30" i="6"/>
  <c r="AT30" i="6"/>
  <c r="AY29" i="6"/>
  <c r="AX29" i="6"/>
  <c r="AW29" i="6"/>
  <c r="AV29" i="6"/>
  <c r="AU29" i="6"/>
  <c r="AT29" i="6"/>
  <c r="AY28" i="6"/>
  <c r="AX28" i="6"/>
  <c r="AW28" i="6"/>
  <c r="AV28" i="6"/>
  <c r="AU28" i="6"/>
  <c r="AZ28" i="6" s="1"/>
  <c r="AT28" i="6"/>
  <c r="AY27" i="6"/>
  <c r="AX27" i="6"/>
  <c r="AW27" i="6"/>
  <c r="AV27" i="6"/>
  <c r="AU27" i="6"/>
  <c r="AT27" i="6"/>
  <c r="AZ27" i="6" s="1"/>
  <c r="AY26" i="6"/>
  <c r="AX26" i="6"/>
  <c r="AW26" i="6"/>
  <c r="AV26" i="6"/>
  <c r="AU26" i="6"/>
  <c r="AT26" i="6"/>
  <c r="AZ26" i="6" s="1"/>
  <c r="AY25" i="6"/>
  <c r="AX25" i="6"/>
  <c r="AW25" i="6"/>
  <c r="AV25" i="6"/>
  <c r="AZ25" i="6" s="1"/>
  <c r="AU25" i="6"/>
  <c r="AT25" i="6"/>
  <c r="BH24" i="6"/>
  <c r="BG24" i="6"/>
  <c r="BF24" i="6"/>
  <c r="BE24" i="6"/>
  <c r="BD24" i="6"/>
  <c r="BC24" i="6"/>
  <c r="AY24" i="6"/>
  <c r="AX24" i="6"/>
  <c r="AW24" i="6"/>
  <c r="AV24" i="6"/>
  <c r="AU24" i="6"/>
  <c r="AT24" i="6"/>
  <c r="AZ24" i="6" s="1"/>
  <c r="AY23" i="6"/>
  <c r="AX23" i="6"/>
  <c r="AW23" i="6"/>
  <c r="AV23" i="6"/>
  <c r="AU23" i="6"/>
  <c r="AT23" i="6"/>
  <c r="AZ23" i="6" s="1"/>
  <c r="BA22" i="6"/>
  <c r="AY22" i="6"/>
  <c r="AX22" i="6"/>
  <c r="AW22" i="6"/>
  <c r="AV22" i="6"/>
  <c r="AU22" i="6"/>
  <c r="AT22" i="6"/>
  <c r="AZ22" i="6" s="1"/>
  <c r="BA21" i="6"/>
  <c r="AY21" i="6"/>
  <c r="AX21" i="6"/>
  <c r="AW21" i="6"/>
  <c r="AV21" i="6"/>
  <c r="AU21" i="6"/>
  <c r="AT21" i="6"/>
  <c r="AZ21" i="6" s="1"/>
  <c r="BA20" i="6"/>
  <c r="AY20" i="6"/>
  <c r="AX20" i="6"/>
  <c r="AW20" i="6"/>
  <c r="AV20" i="6"/>
  <c r="AU20" i="6"/>
  <c r="AT20" i="6"/>
  <c r="AZ20" i="6" s="1"/>
  <c r="BA19" i="6"/>
  <c r="AY19" i="6"/>
  <c r="AX19" i="6"/>
  <c r="AW19" i="6"/>
  <c r="AV19" i="6"/>
  <c r="AU19" i="6"/>
  <c r="AT19" i="6"/>
  <c r="AZ19" i="6" s="1"/>
  <c r="BA18" i="6"/>
  <c r="AY18" i="6"/>
  <c r="AX18" i="6"/>
  <c r="AW18" i="6"/>
  <c r="AV18" i="6"/>
  <c r="AU18" i="6"/>
  <c r="AT18" i="6"/>
  <c r="AZ18" i="6" s="1"/>
  <c r="BA17" i="6"/>
  <c r="AY17" i="6"/>
  <c r="AX17" i="6"/>
  <c r="AW17" i="6"/>
  <c r="AV17" i="6"/>
  <c r="AU17" i="6"/>
  <c r="AT17" i="6"/>
  <c r="AZ17" i="6" s="1"/>
  <c r="BA16" i="6"/>
  <c r="BA24" i="6" s="1"/>
  <c r="AY16" i="6"/>
  <c r="AX16" i="6"/>
  <c r="AW16" i="6"/>
  <c r="AV16" i="6"/>
  <c r="AU16" i="6"/>
  <c r="AT16" i="6"/>
  <c r="AZ16" i="6" s="1"/>
  <c r="AY15" i="6"/>
  <c r="AY66" i="6" s="1"/>
  <c r="AY67" i="6" s="1"/>
  <c r="BH47" i="6" s="1"/>
  <c r="AX15" i="6"/>
  <c r="AX66" i="6" s="1"/>
  <c r="AX67" i="6" s="1"/>
  <c r="BG47" i="6" s="1"/>
  <c r="AW15" i="6"/>
  <c r="AW66" i="6" s="1"/>
  <c r="AW67" i="6" s="1"/>
  <c r="BF47" i="6" s="1"/>
  <c r="AV15" i="6"/>
  <c r="AV66" i="6" s="1"/>
  <c r="AV67" i="6" s="1"/>
  <c r="BE47" i="6" s="1"/>
  <c r="AU15" i="6"/>
  <c r="AU66" i="6" s="1"/>
  <c r="AU67" i="6" s="1"/>
  <c r="BD47" i="6" s="1"/>
  <c r="AT15" i="6"/>
  <c r="AT66" i="6" s="1"/>
  <c r="AT67" i="6" s="1"/>
  <c r="BC47" i="6" s="1"/>
  <c r="AZ15" i="6" l="1"/>
  <c r="BQ51" i="5" l="1"/>
  <c r="BP51" i="5"/>
  <c r="BO51" i="5"/>
  <c r="BN51" i="5"/>
  <c r="BM51" i="5"/>
  <c r="BL51" i="5"/>
  <c r="BK51" i="5"/>
  <c r="BG43" i="5"/>
  <c r="BG44" i="5" s="1"/>
  <c r="BQ54" i="5" s="1"/>
  <c r="BF43" i="5"/>
  <c r="BF44" i="5" s="1"/>
  <c r="BP54" i="5" s="1"/>
  <c r="BE43" i="5"/>
  <c r="BE44" i="5" s="1"/>
  <c r="BO54" i="5" s="1"/>
  <c r="BD43" i="5"/>
  <c r="BD44" i="5" s="1"/>
  <c r="BN54" i="5" s="1"/>
  <c r="BC43" i="5"/>
  <c r="BC44" i="5" s="1"/>
  <c r="BM54" i="5" s="1"/>
  <c r="BB43" i="5"/>
  <c r="BB44" i="5" s="1"/>
  <c r="BL54" i="5" s="1"/>
  <c r="BA43" i="5"/>
  <c r="BA44" i="5" s="1"/>
  <c r="BK54" i="5" s="1"/>
  <c r="AZ43" i="5"/>
  <c r="AZ44" i="5" s="1"/>
  <c r="AY43" i="5"/>
  <c r="AY44" i="5" s="1"/>
  <c r="AX43" i="5"/>
  <c r="AX44" i="5" s="1"/>
  <c r="AW43" i="5"/>
  <c r="AW44" i="5" s="1"/>
  <c r="AV43" i="5"/>
  <c r="AV44" i="5" s="1"/>
  <c r="AU43" i="5"/>
  <c r="AU44" i="5" s="1"/>
  <c r="AT43" i="5"/>
  <c r="AT44" i="5" s="1"/>
  <c r="AS43" i="5"/>
  <c r="AS44" i="5" s="1"/>
  <c r="AR43" i="5"/>
  <c r="AR44" i="5" s="1"/>
  <c r="AQ43" i="5"/>
  <c r="AQ44" i="5" s="1"/>
  <c r="AP43" i="5"/>
  <c r="AP44" i="5" s="1"/>
  <c r="AO43" i="5"/>
  <c r="AO44" i="5" s="1"/>
  <c r="AN43" i="5"/>
  <c r="AN44" i="5" s="1"/>
  <c r="AM43" i="5"/>
  <c r="AM44" i="5" s="1"/>
  <c r="AL43" i="5"/>
  <c r="AL44" i="5" s="1"/>
  <c r="AK43" i="5"/>
  <c r="AK44" i="5" s="1"/>
  <c r="AJ43" i="5"/>
  <c r="AJ44" i="5" s="1"/>
  <c r="AI43" i="5"/>
  <c r="AI44" i="5" s="1"/>
  <c r="AH43" i="5"/>
  <c r="AH44" i="5" s="1"/>
  <c r="AG43" i="5"/>
  <c r="AG44" i="5" s="1"/>
  <c r="AF43" i="5"/>
  <c r="AF44" i="5" s="1"/>
  <c r="AE43" i="5"/>
  <c r="AE44" i="5" s="1"/>
  <c r="AD43" i="5"/>
  <c r="AD44" i="5" s="1"/>
  <c r="AC43" i="5"/>
  <c r="AC44" i="5" s="1"/>
  <c r="AB43" i="5"/>
  <c r="AB44" i="5" s="1"/>
  <c r="AA43" i="5"/>
  <c r="AA44" i="5" s="1"/>
  <c r="Z43" i="5"/>
  <c r="Z44" i="5" s="1"/>
  <c r="Y43" i="5"/>
  <c r="Y44" i="5" s="1"/>
  <c r="X43" i="5"/>
  <c r="X44" i="5" s="1"/>
  <c r="W43" i="5"/>
  <c r="W44" i="5" s="1"/>
  <c r="V43" i="5"/>
  <c r="V44" i="5" s="1"/>
  <c r="U43" i="5"/>
  <c r="U44" i="5" s="1"/>
  <c r="T43" i="5"/>
  <c r="T44" i="5" s="1"/>
  <c r="S43" i="5"/>
  <c r="S44" i="5" s="1"/>
  <c r="R43" i="5"/>
  <c r="R44" i="5" s="1"/>
  <c r="Q43" i="5"/>
  <c r="Q44" i="5" s="1"/>
  <c r="P43" i="5"/>
  <c r="P44" i="5" s="1"/>
  <c r="O43" i="5"/>
  <c r="O44" i="5" s="1"/>
  <c r="N43" i="5"/>
  <c r="N44" i="5" s="1"/>
  <c r="M43" i="5"/>
  <c r="M44" i="5" s="1"/>
  <c r="L43" i="5"/>
  <c r="L44" i="5" s="1"/>
  <c r="K43" i="5"/>
  <c r="K44" i="5" s="1"/>
  <c r="J43" i="5"/>
  <c r="J44" i="5" s="1"/>
  <c r="I43" i="5"/>
  <c r="I44" i="5" s="1"/>
  <c r="H43" i="5"/>
  <c r="H44" i="5" s="1"/>
  <c r="G43" i="5"/>
  <c r="G44" i="5" s="1"/>
  <c r="F43" i="5"/>
  <c r="F44" i="5" s="1"/>
  <c r="E43" i="5"/>
  <c r="E44" i="5" s="1"/>
  <c r="D43" i="5"/>
  <c r="D44" i="5" s="1"/>
  <c r="BH42" i="5"/>
  <c r="BH32" i="5"/>
  <c r="BH31" i="5"/>
  <c r="BH30" i="5"/>
  <c r="BH29" i="5"/>
  <c r="BH28" i="5"/>
  <c r="BH27" i="5"/>
  <c r="BH26" i="5"/>
  <c r="BH25" i="5"/>
  <c r="BQ24" i="5"/>
  <c r="BP24" i="5"/>
  <c r="BO24" i="5"/>
  <c r="BN24" i="5"/>
  <c r="BM24" i="5"/>
  <c r="BL24" i="5"/>
  <c r="BK24" i="5"/>
  <c r="BH24" i="5"/>
  <c r="BH23" i="5"/>
  <c r="BI22" i="5"/>
  <c r="BH22" i="5"/>
  <c r="BI21" i="5"/>
  <c r="BH21" i="5"/>
  <c r="BI20" i="5"/>
  <c r="BH20" i="5"/>
  <c r="BI19" i="5"/>
  <c r="BH19" i="5"/>
  <c r="BI18" i="5"/>
  <c r="BH18" i="5"/>
  <c r="BI17" i="5"/>
  <c r="BH17" i="5"/>
  <c r="BI16" i="5"/>
  <c r="BI24" i="5" s="1"/>
  <c r="BH16" i="5"/>
  <c r="BH15" i="5"/>
  <c r="BU69" i="4" l="1"/>
  <c r="BR69" i="4"/>
  <c r="BQ69" i="4"/>
  <c r="BP69" i="4"/>
  <c r="BO69" i="4"/>
  <c r="BN69" i="4"/>
  <c r="BM69" i="4"/>
  <c r="BF61" i="4"/>
  <c r="BF62" i="4" s="1"/>
  <c r="BR72" i="4" s="1"/>
  <c r="BE61" i="4"/>
  <c r="BE62" i="4" s="1"/>
  <c r="BQ72" i="4" s="1"/>
  <c r="BD61" i="4"/>
  <c r="BD62" i="4" s="1"/>
  <c r="BP72" i="4" s="1"/>
  <c r="BA61" i="4"/>
  <c r="BA62" i="4" s="1"/>
  <c r="BM72" i="4" s="1"/>
  <c r="AZ61" i="4"/>
  <c r="AZ62" i="4" s="1"/>
  <c r="AY61" i="4"/>
  <c r="AY62" i="4" s="1"/>
  <c r="AX61" i="4"/>
  <c r="AX62" i="4" s="1"/>
  <c r="AW61" i="4"/>
  <c r="AW62" i="4" s="1"/>
  <c r="AV61" i="4"/>
  <c r="AV62" i="4" s="1"/>
  <c r="AU61" i="4"/>
  <c r="AU62" i="4" s="1"/>
  <c r="AT61" i="4"/>
  <c r="AT62" i="4" s="1"/>
  <c r="AS61" i="4"/>
  <c r="AS62" i="4" s="1"/>
  <c r="AR61" i="4"/>
  <c r="AR62" i="4" s="1"/>
  <c r="AQ61" i="4"/>
  <c r="AQ62" i="4" s="1"/>
  <c r="AP61" i="4"/>
  <c r="AP62" i="4" s="1"/>
  <c r="AO61" i="4"/>
  <c r="AO62" i="4" s="1"/>
  <c r="AN61" i="4"/>
  <c r="AN62" i="4" s="1"/>
  <c r="AM61" i="4"/>
  <c r="AM62" i="4" s="1"/>
  <c r="AL61" i="4"/>
  <c r="AL62" i="4" s="1"/>
  <c r="AK61" i="4"/>
  <c r="AK62" i="4" s="1"/>
  <c r="AJ61" i="4"/>
  <c r="AJ62" i="4" s="1"/>
  <c r="AI61" i="4"/>
  <c r="AI62" i="4" s="1"/>
  <c r="AH61" i="4"/>
  <c r="AH62" i="4" s="1"/>
  <c r="AG61" i="4"/>
  <c r="AG62" i="4" s="1"/>
  <c r="AF61" i="4"/>
  <c r="AF62" i="4" s="1"/>
  <c r="AE61" i="4"/>
  <c r="AE62" i="4" s="1"/>
  <c r="AD61" i="4"/>
  <c r="AD62" i="4" s="1"/>
  <c r="AC61" i="4"/>
  <c r="AC62" i="4" s="1"/>
  <c r="AB61" i="4"/>
  <c r="AB62" i="4" s="1"/>
  <c r="AA61" i="4"/>
  <c r="AA62" i="4" s="1"/>
  <c r="Z61" i="4"/>
  <c r="Z62" i="4" s="1"/>
  <c r="Y61" i="4"/>
  <c r="Y62" i="4" s="1"/>
  <c r="X61" i="4"/>
  <c r="X62" i="4" s="1"/>
  <c r="W61" i="4"/>
  <c r="W62" i="4" s="1"/>
  <c r="V61" i="4"/>
  <c r="V62" i="4" s="1"/>
  <c r="U61" i="4"/>
  <c r="U62" i="4" s="1"/>
  <c r="T61" i="4"/>
  <c r="T62" i="4" s="1"/>
  <c r="S61" i="4"/>
  <c r="S62" i="4" s="1"/>
  <c r="R61" i="4"/>
  <c r="R62" i="4" s="1"/>
  <c r="Q61" i="4"/>
  <c r="Q62" i="4" s="1"/>
  <c r="P61" i="4"/>
  <c r="P62" i="4" s="1"/>
  <c r="O61" i="4"/>
  <c r="O62" i="4" s="1"/>
  <c r="N61" i="4"/>
  <c r="N62" i="4" s="1"/>
  <c r="M61" i="4"/>
  <c r="M62" i="4" s="1"/>
  <c r="L61" i="4"/>
  <c r="L62" i="4" s="1"/>
  <c r="K61" i="4"/>
  <c r="K62" i="4" s="1"/>
  <c r="J61" i="4"/>
  <c r="J62" i="4" s="1"/>
  <c r="I61" i="4"/>
  <c r="I62" i="4" s="1"/>
  <c r="H61" i="4"/>
  <c r="H62" i="4" s="1"/>
  <c r="G61" i="4"/>
  <c r="G62" i="4" s="1"/>
  <c r="F61" i="4"/>
  <c r="F62" i="4" s="1"/>
  <c r="E61" i="4"/>
  <c r="E62" i="4" s="1"/>
  <c r="D61" i="4"/>
  <c r="D62" i="4" s="1"/>
  <c r="BI60" i="4"/>
  <c r="BC60" i="4"/>
  <c r="BB60" i="4"/>
  <c r="BJ60" i="4" s="1"/>
  <c r="BJ59" i="4"/>
  <c r="BJ58" i="4"/>
  <c r="BJ57" i="4"/>
  <c r="BJ56" i="4"/>
  <c r="BJ55" i="4"/>
  <c r="BJ54" i="4"/>
  <c r="BJ53" i="4"/>
  <c r="BJ52" i="4"/>
  <c r="BJ51" i="4"/>
  <c r="BJ50" i="4"/>
  <c r="BJ49" i="4"/>
  <c r="BJ48" i="4"/>
  <c r="BJ47" i="4"/>
  <c r="BJ46" i="4"/>
  <c r="BI45" i="4"/>
  <c r="BC45" i="4"/>
  <c r="BB45" i="4"/>
  <c r="BJ45" i="4" s="1"/>
  <c r="BJ44" i="4"/>
  <c r="BJ43" i="4"/>
  <c r="BJ42" i="4"/>
  <c r="BJ41" i="4"/>
  <c r="BI40" i="4"/>
  <c r="BB40" i="4"/>
  <c r="BJ40" i="4" s="1"/>
  <c r="BJ39" i="4"/>
  <c r="BJ38" i="4"/>
  <c r="BJ37" i="4"/>
  <c r="BJ36" i="4"/>
  <c r="BI35" i="4"/>
  <c r="BC35" i="4"/>
  <c r="BB35" i="4"/>
  <c r="BJ35" i="4" s="1"/>
  <c r="BI34" i="4"/>
  <c r="BC34" i="4"/>
  <c r="BB34" i="4"/>
  <c r="BJ34" i="4" s="1"/>
  <c r="BI33" i="4"/>
  <c r="BC33" i="4"/>
  <c r="BB33" i="4"/>
  <c r="BJ33" i="4" s="1"/>
  <c r="BI32" i="4"/>
  <c r="BC32" i="4"/>
  <c r="BB32" i="4"/>
  <c r="BJ32" i="4" s="1"/>
  <c r="BI31" i="4"/>
  <c r="BC31" i="4"/>
  <c r="BB31" i="4"/>
  <c r="BJ31" i="4" s="1"/>
  <c r="BI30" i="4"/>
  <c r="BC30" i="4"/>
  <c r="BB30" i="4"/>
  <c r="BJ30" i="4" s="1"/>
  <c r="BI29" i="4"/>
  <c r="BC29" i="4"/>
  <c r="BB29" i="4"/>
  <c r="BJ29" i="4" s="1"/>
  <c r="BI28" i="4"/>
  <c r="BC28" i="4"/>
  <c r="BB28" i="4"/>
  <c r="BJ28" i="4" s="1"/>
  <c r="BI27" i="4"/>
  <c r="BC27" i="4"/>
  <c r="BB27" i="4"/>
  <c r="BJ27" i="4" s="1"/>
  <c r="BI26" i="4"/>
  <c r="BC26" i="4"/>
  <c r="BB26" i="4"/>
  <c r="BJ26" i="4" s="1"/>
  <c r="BI25" i="4"/>
  <c r="BC25" i="4"/>
  <c r="BB25" i="4"/>
  <c r="BJ25" i="4" s="1"/>
  <c r="BU24" i="4"/>
  <c r="BQ24" i="4"/>
  <c r="BP24" i="4"/>
  <c r="BO24" i="4"/>
  <c r="BN24" i="4"/>
  <c r="BM24" i="4"/>
  <c r="BI24" i="4"/>
  <c r="BC24" i="4"/>
  <c r="BB24" i="4"/>
  <c r="BJ24" i="4" s="1"/>
  <c r="BI23" i="4"/>
  <c r="BC23" i="4"/>
  <c r="BB23" i="4"/>
  <c r="BJ23" i="4" s="1"/>
  <c r="BK22" i="4"/>
  <c r="BI22" i="4"/>
  <c r="BC22" i="4"/>
  <c r="BB22" i="4"/>
  <c r="BJ22" i="4" s="1"/>
  <c r="BK21" i="4"/>
  <c r="BI21" i="4"/>
  <c r="BC21" i="4"/>
  <c r="BJ21" i="4" s="1"/>
  <c r="BB21" i="4"/>
  <c r="BK20" i="4"/>
  <c r="BJ20" i="4"/>
  <c r="BI20" i="4"/>
  <c r="BC20" i="4"/>
  <c r="BB20" i="4"/>
  <c r="BK19" i="4"/>
  <c r="BK24" i="4" s="1"/>
  <c r="BI19" i="4"/>
  <c r="BC19" i="4"/>
  <c r="BB19" i="4"/>
  <c r="BJ19" i="4" s="1"/>
  <c r="BI18" i="4"/>
  <c r="BC18" i="4"/>
  <c r="BB18" i="4"/>
  <c r="BJ18" i="4" s="1"/>
  <c r="BI17" i="4"/>
  <c r="BC17" i="4"/>
  <c r="BB17" i="4"/>
  <c r="BJ17" i="4" s="1"/>
  <c r="BI16" i="4"/>
  <c r="BC16" i="4"/>
  <c r="BB16" i="4"/>
  <c r="BJ16" i="4" s="1"/>
  <c r="BI15" i="4"/>
  <c r="BI61" i="4" s="1"/>
  <c r="BI62" i="4" s="1"/>
  <c r="BU72" i="4" s="1"/>
  <c r="BC15" i="4"/>
  <c r="BC61" i="4" s="1"/>
  <c r="BC62" i="4" s="1"/>
  <c r="BO72" i="4" s="1"/>
  <c r="BB15" i="4"/>
  <c r="BJ15" i="4" s="1"/>
  <c r="BB61" i="4" l="1"/>
  <c r="BB62" i="4" s="1"/>
  <c r="BN72" i="4" s="1"/>
  <c r="BR50" i="3" l="1"/>
  <c r="BQ50" i="3"/>
  <c r="BP50" i="3"/>
  <c r="BO50" i="3"/>
  <c r="BN50" i="3"/>
  <c r="BM50" i="3"/>
  <c r="AX43" i="3"/>
  <c r="AW43" i="3"/>
  <c r="AT43" i="3"/>
  <c r="AS43" i="3"/>
  <c r="AP43" i="3"/>
  <c r="AO43" i="3"/>
  <c r="AL43" i="3"/>
  <c r="AK43" i="3"/>
  <c r="AH43" i="3"/>
  <c r="AG43" i="3"/>
  <c r="AD43" i="3"/>
  <c r="AC43" i="3"/>
  <c r="Z43" i="3"/>
  <c r="Y43" i="3"/>
  <c r="V43" i="3"/>
  <c r="U43" i="3"/>
  <c r="R43" i="3"/>
  <c r="Q43" i="3"/>
  <c r="N43" i="3"/>
  <c r="M43" i="3"/>
  <c r="J43" i="3"/>
  <c r="I43" i="3"/>
  <c r="F43" i="3"/>
  <c r="E43" i="3"/>
  <c r="AZ42" i="3"/>
  <c r="AZ43" i="3" s="1"/>
  <c r="AY42" i="3"/>
  <c r="AY43" i="3" s="1"/>
  <c r="AX42" i="3"/>
  <c r="AW42" i="3"/>
  <c r="AV42" i="3"/>
  <c r="AV43" i="3" s="1"/>
  <c r="AU42" i="3"/>
  <c r="AU43" i="3" s="1"/>
  <c r="AT42" i="3"/>
  <c r="AS42" i="3"/>
  <c r="AR42" i="3"/>
  <c r="AR43" i="3" s="1"/>
  <c r="AQ42" i="3"/>
  <c r="AQ43" i="3" s="1"/>
  <c r="AP42" i="3"/>
  <c r="AO42" i="3"/>
  <c r="AN42" i="3"/>
  <c r="AN43" i="3" s="1"/>
  <c r="AM42" i="3"/>
  <c r="AM43" i="3" s="1"/>
  <c r="AL42" i="3"/>
  <c r="AK42" i="3"/>
  <c r="AJ42" i="3"/>
  <c r="AJ43" i="3" s="1"/>
  <c r="AI42" i="3"/>
  <c r="AI43" i="3" s="1"/>
  <c r="AH42" i="3"/>
  <c r="AG42" i="3"/>
  <c r="AF42" i="3"/>
  <c r="AF43" i="3" s="1"/>
  <c r="AE42" i="3"/>
  <c r="AE43" i="3" s="1"/>
  <c r="AD42" i="3"/>
  <c r="AC42" i="3"/>
  <c r="AB42" i="3"/>
  <c r="AB43" i="3" s="1"/>
  <c r="AA42" i="3"/>
  <c r="AA43" i="3" s="1"/>
  <c r="Z42" i="3"/>
  <c r="Y42" i="3"/>
  <c r="X42" i="3"/>
  <c r="X43" i="3" s="1"/>
  <c r="W42" i="3"/>
  <c r="W43" i="3" s="1"/>
  <c r="V42" i="3"/>
  <c r="U42" i="3"/>
  <c r="T42" i="3"/>
  <c r="T43" i="3" s="1"/>
  <c r="S42" i="3"/>
  <c r="S43" i="3" s="1"/>
  <c r="R42" i="3"/>
  <c r="Q42" i="3"/>
  <c r="P42" i="3"/>
  <c r="P43" i="3" s="1"/>
  <c r="O42" i="3"/>
  <c r="O43" i="3" s="1"/>
  <c r="N42" i="3"/>
  <c r="M42" i="3"/>
  <c r="L42" i="3"/>
  <c r="L43" i="3" s="1"/>
  <c r="K42" i="3"/>
  <c r="K43" i="3" s="1"/>
  <c r="J42" i="3"/>
  <c r="I42" i="3"/>
  <c r="H42" i="3"/>
  <c r="H43" i="3" s="1"/>
  <c r="G42" i="3"/>
  <c r="G43" i="3" s="1"/>
  <c r="F42" i="3"/>
  <c r="E42" i="3"/>
  <c r="D42" i="3"/>
  <c r="D43" i="3" s="1"/>
  <c r="BI41" i="3"/>
  <c r="BH41" i="3"/>
  <c r="BG41" i="3"/>
  <c r="BF41" i="3"/>
  <c r="BE41" i="3"/>
  <c r="BD41" i="3"/>
  <c r="BC41" i="3"/>
  <c r="BB41" i="3"/>
  <c r="BJ41" i="3" s="1"/>
  <c r="BA41" i="3"/>
  <c r="BI40" i="3"/>
  <c r="BH40" i="3"/>
  <c r="BG40" i="3"/>
  <c r="BF40" i="3"/>
  <c r="BE40" i="3"/>
  <c r="BD40" i="3"/>
  <c r="BC40" i="3"/>
  <c r="BB40" i="3"/>
  <c r="BA40" i="3"/>
  <c r="BJ40" i="3" s="1"/>
  <c r="BI39" i="3"/>
  <c r="BH39" i="3"/>
  <c r="BG39" i="3"/>
  <c r="BF39" i="3"/>
  <c r="BE39" i="3"/>
  <c r="BD39" i="3"/>
  <c r="BC39" i="3"/>
  <c r="BB39" i="3"/>
  <c r="BJ39" i="3" s="1"/>
  <c r="BA39" i="3"/>
  <c r="BI38" i="3"/>
  <c r="BH38" i="3"/>
  <c r="BG38" i="3"/>
  <c r="BF38" i="3"/>
  <c r="BE38" i="3"/>
  <c r="BD38" i="3"/>
  <c r="BC38" i="3"/>
  <c r="BB38" i="3"/>
  <c r="BA38" i="3"/>
  <c r="BJ38" i="3" s="1"/>
  <c r="BI37" i="3"/>
  <c r="BH37" i="3"/>
  <c r="BG37" i="3"/>
  <c r="BF37" i="3"/>
  <c r="BE37" i="3"/>
  <c r="BD37" i="3"/>
  <c r="BC37" i="3"/>
  <c r="BB37" i="3"/>
  <c r="BJ37" i="3" s="1"/>
  <c r="BA37" i="3"/>
  <c r="BI36" i="3"/>
  <c r="BH36" i="3"/>
  <c r="BG36" i="3"/>
  <c r="BF36" i="3"/>
  <c r="BE36" i="3"/>
  <c r="BD36" i="3"/>
  <c r="BC36" i="3"/>
  <c r="BB36" i="3"/>
  <c r="BA36" i="3"/>
  <c r="BJ36" i="3" s="1"/>
  <c r="BI35" i="3"/>
  <c r="BH35" i="3"/>
  <c r="BG35" i="3"/>
  <c r="BF35" i="3"/>
  <c r="BE35" i="3"/>
  <c r="BD35" i="3"/>
  <c r="BC35" i="3"/>
  <c r="BB35" i="3"/>
  <c r="BJ35" i="3" s="1"/>
  <c r="BA35" i="3"/>
  <c r="BI34" i="3"/>
  <c r="BH34" i="3"/>
  <c r="BG34" i="3"/>
  <c r="BF34" i="3"/>
  <c r="BE34" i="3"/>
  <c r="BD34" i="3"/>
  <c r="BC34" i="3"/>
  <c r="BB34" i="3"/>
  <c r="BA34" i="3"/>
  <c r="BJ34" i="3" s="1"/>
  <c r="BI33" i="3"/>
  <c r="BH33" i="3"/>
  <c r="BG33" i="3"/>
  <c r="BF33" i="3"/>
  <c r="BE33" i="3"/>
  <c r="BD33" i="3"/>
  <c r="BC33" i="3"/>
  <c r="BB33" i="3"/>
  <c r="BJ33" i="3" s="1"/>
  <c r="BA33" i="3"/>
  <c r="BI32" i="3"/>
  <c r="BH32" i="3"/>
  <c r="BG32" i="3"/>
  <c r="BF32" i="3"/>
  <c r="BE32" i="3"/>
  <c r="BD32" i="3"/>
  <c r="BC32" i="3"/>
  <c r="BB32" i="3"/>
  <c r="BA32" i="3"/>
  <c r="BJ32" i="3" s="1"/>
  <c r="BI31" i="3"/>
  <c r="BH31" i="3"/>
  <c r="BG31" i="3"/>
  <c r="BF31" i="3"/>
  <c r="BE31" i="3"/>
  <c r="BD31" i="3"/>
  <c r="BC31" i="3"/>
  <c r="BB31" i="3"/>
  <c r="BJ31" i="3" s="1"/>
  <c r="BA31" i="3"/>
  <c r="BI30" i="3"/>
  <c r="BH30" i="3"/>
  <c r="BG30" i="3"/>
  <c r="BF30" i="3"/>
  <c r="BE30" i="3"/>
  <c r="BD30" i="3"/>
  <c r="BC30" i="3"/>
  <c r="BB30" i="3"/>
  <c r="BA30" i="3"/>
  <c r="BJ30" i="3" s="1"/>
  <c r="BI29" i="3"/>
  <c r="BH29" i="3"/>
  <c r="BG29" i="3"/>
  <c r="BF29" i="3"/>
  <c r="BE29" i="3"/>
  <c r="BD29" i="3"/>
  <c r="BC29" i="3"/>
  <c r="BB29" i="3"/>
  <c r="BJ29" i="3" s="1"/>
  <c r="BA29" i="3"/>
  <c r="BI28" i="3"/>
  <c r="BH28" i="3"/>
  <c r="BG28" i="3"/>
  <c r="BF28" i="3"/>
  <c r="BE28" i="3"/>
  <c r="BD28" i="3"/>
  <c r="BC28" i="3"/>
  <c r="BB28" i="3"/>
  <c r="BA28" i="3"/>
  <c r="BJ28" i="3" s="1"/>
  <c r="BI27" i="3"/>
  <c r="BH27" i="3"/>
  <c r="BG27" i="3"/>
  <c r="BF27" i="3"/>
  <c r="BE27" i="3"/>
  <c r="BD27" i="3"/>
  <c r="BC27" i="3"/>
  <c r="BB27" i="3"/>
  <c r="BJ27" i="3" s="1"/>
  <c r="BA27" i="3"/>
  <c r="BI26" i="3"/>
  <c r="BH26" i="3"/>
  <c r="BG26" i="3"/>
  <c r="BF26" i="3"/>
  <c r="BE26" i="3"/>
  <c r="BD26" i="3"/>
  <c r="BC26" i="3"/>
  <c r="BB26" i="3"/>
  <c r="BA26" i="3"/>
  <c r="BJ26" i="3" s="1"/>
  <c r="BI25" i="3"/>
  <c r="BH25" i="3"/>
  <c r="BG25" i="3"/>
  <c r="BF25" i="3"/>
  <c r="BE25" i="3"/>
  <c r="BD25" i="3"/>
  <c r="BC25" i="3"/>
  <c r="BB25" i="3"/>
  <c r="BJ25" i="3" s="1"/>
  <c r="BA25" i="3"/>
  <c r="BU24" i="3"/>
  <c r="BT24" i="3"/>
  <c r="BS24" i="3"/>
  <c r="BR24" i="3"/>
  <c r="BQ24" i="3"/>
  <c r="BP24" i="3"/>
  <c r="BO24" i="3"/>
  <c r="BN24" i="3"/>
  <c r="BM24" i="3"/>
  <c r="BI24" i="3"/>
  <c r="BH24" i="3"/>
  <c r="BG24" i="3"/>
  <c r="BF24" i="3"/>
  <c r="BE24" i="3"/>
  <c r="BD24" i="3"/>
  <c r="BC24" i="3"/>
  <c r="BB24" i="3"/>
  <c r="BJ24" i="3" s="1"/>
  <c r="BA24" i="3"/>
  <c r="BI23" i="3"/>
  <c r="BH23" i="3"/>
  <c r="BG23" i="3"/>
  <c r="BF23" i="3"/>
  <c r="BE23" i="3"/>
  <c r="BD23" i="3"/>
  <c r="BC23" i="3"/>
  <c r="BB23" i="3"/>
  <c r="BA23" i="3"/>
  <c r="BJ23" i="3" s="1"/>
  <c r="BK22" i="3"/>
  <c r="BI22" i="3"/>
  <c r="BH22" i="3"/>
  <c r="BG22" i="3"/>
  <c r="BF22" i="3"/>
  <c r="BE22" i="3"/>
  <c r="BD22" i="3"/>
  <c r="BC22" i="3"/>
  <c r="BB22" i="3"/>
  <c r="BA22" i="3"/>
  <c r="BJ22" i="3" s="1"/>
  <c r="BK21" i="3"/>
  <c r="BI21" i="3"/>
  <c r="BH21" i="3"/>
  <c r="BG21" i="3"/>
  <c r="BF21" i="3"/>
  <c r="BE21" i="3"/>
  <c r="BD21" i="3"/>
  <c r="BC21" i="3"/>
  <c r="BB21" i="3"/>
  <c r="BJ21" i="3" s="1"/>
  <c r="BA21" i="3"/>
  <c r="BK20" i="3"/>
  <c r="BI20" i="3"/>
  <c r="BH20" i="3"/>
  <c r="BG20" i="3"/>
  <c r="BF20" i="3"/>
  <c r="BE20" i="3"/>
  <c r="BD20" i="3"/>
  <c r="BC20" i="3"/>
  <c r="BB20" i="3"/>
  <c r="BA20" i="3"/>
  <c r="BJ20" i="3" s="1"/>
  <c r="BK19" i="3"/>
  <c r="BI19" i="3"/>
  <c r="BH19" i="3"/>
  <c r="BG19" i="3"/>
  <c r="BF19" i="3"/>
  <c r="BE19" i="3"/>
  <c r="BD19" i="3"/>
  <c r="BC19" i="3"/>
  <c r="BB19" i="3"/>
  <c r="BA19" i="3"/>
  <c r="BJ19" i="3" s="1"/>
  <c r="BK18" i="3"/>
  <c r="BI18" i="3"/>
  <c r="BH18" i="3"/>
  <c r="BG18" i="3"/>
  <c r="BG42" i="3" s="1"/>
  <c r="BG43" i="3" s="1"/>
  <c r="BS53" i="3" s="1"/>
  <c r="BF18" i="3"/>
  <c r="BE18" i="3"/>
  <c r="BD18" i="3"/>
  <c r="BC18" i="3"/>
  <c r="BC42" i="3" s="1"/>
  <c r="BC43" i="3" s="1"/>
  <c r="BO53" i="3" s="1"/>
  <c r="BB18" i="3"/>
  <c r="BA18" i="3"/>
  <c r="BJ18" i="3" s="1"/>
  <c r="BK17" i="3"/>
  <c r="BK24" i="3" s="1"/>
  <c r="BI17" i="3"/>
  <c r="BH17" i="3"/>
  <c r="BG17" i="3"/>
  <c r="BF17" i="3"/>
  <c r="BE17" i="3"/>
  <c r="BD17" i="3"/>
  <c r="BC17" i="3"/>
  <c r="BB17" i="3"/>
  <c r="BJ17" i="3" s="1"/>
  <c r="BA17" i="3"/>
  <c r="BI16" i="3"/>
  <c r="BH16" i="3"/>
  <c r="BH42" i="3" s="1"/>
  <c r="BH43" i="3" s="1"/>
  <c r="BT53" i="3" s="1"/>
  <c r="BG16" i="3"/>
  <c r="BF16" i="3"/>
  <c r="BE16" i="3"/>
  <c r="BD16" i="3"/>
  <c r="BD42" i="3" s="1"/>
  <c r="BD43" i="3" s="1"/>
  <c r="BP53" i="3" s="1"/>
  <c r="BC16" i="3"/>
  <c r="BB16" i="3"/>
  <c r="BA16" i="3"/>
  <c r="BJ16" i="3" s="1"/>
  <c r="BI15" i="3"/>
  <c r="BI42" i="3" s="1"/>
  <c r="BI43" i="3" s="1"/>
  <c r="BU53" i="3" s="1"/>
  <c r="BH15" i="3"/>
  <c r="BG15" i="3"/>
  <c r="BF15" i="3"/>
  <c r="BF42" i="3" s="1"/>
  <c r="BF43" i="3" s="1"/>
  <c r="BR53" i="3" s="1"/>
  <c r="BE15" i="3"/>
  <c r="BE42" i="3" s="1"/>
  <c r="BE43" i="3" s="1"/>
  <c r="BQ53" i="3" s="1"/>
  <c r="BD15" i="3"/>
  <c r="BC15" i="3"/>
  <c r="BB15" i="3"/>
  <c r="BB42" i="3" s="1"/>
  <c r="BB43" i="3" s="1"/>
  <c r="BN53" i="3" s="1"/>
  <c r="BA15" i="3"/>
  <c r="BA42" i="3" s="1"/>
  <c r="BA43" i="3" s="1"/>
  <c r="BM53" i="3" s="1"/>
  <c r="BQ56" i="2"/>
  <c r="BP56" i="2"/>
  <c r="BO56" i="2"/>
  <c r="BN56" i="2"/>
  <c r="BM56" i="2"/>
  <c r="BL56" i="2"/>
  <c r="BK56" i="2"/>
  <c r="AZ48" i="2"/>
  <c r="AZ49" i="2" s="1"/>
  <c r="AY48" i="2"/>
  <c r="AY49" i="2" s="1"/>
  <c r="AX48" i="2"/>
  <c r="AX49" i="2" s="1"/>
  <c r="AW48" i="2"/>
  <c r="AW49" i="2" s="1"/>
  <c r="AV48" i="2"/>
  <c r="AV49" i="2" s="1"/>
  <c r="AU48" i="2"/>
  <c r="AU49" i="2" s="1"/>
  <c r="AT48" i="2"/>
  <c r="AT49" i="2" s="1"/>
  <c r="AS48" i="2"/>
  <c r="AS49" i="2" s="1"/>
  <c r="AR48" i="2"/>
  <c r="AR49" i="2" s="1"/>
  <c r="AQ48" i="2"/>
  <c r="AQ49" i="2" s="1"/>
  <c r="AP48" i="2"/>
  <c r="AP49" i="2" s="1"/>
  <c r="AO48" i="2"/>
  <c r="AO49" i="2" s="1"/>
  <c r="AN48" i="2"/>
  <c r="AN49" i="2" s="1"/>
  <c r="AM48" i="2"/>
  <c r="AM49" i="2" s="1"/>
  <c r="AL48" i="2"/>
  <c r="AL49" i="2" s="1"/>
  <c r="AK48" i="2"/>
  <c r="AK49" i="2" s="1"/>
  <c r="AJ48" i="2"/>
  <c r="AJ49" i="2" s="1"/>
  <c r="AI48" i="2"/>
  <c r="AI49" i="2" s="1"/>
  <c r="AH48" i="2"/>
  <c r="AH49" i="2" s="1"/>
  <c r="AG48" i="2"/>
  <c r="AG49" i="2" s="1"/>
  <c r="AF48" i="2"/>
  <c r="AF49" i="2" s="1"/>
  <c r="AE48" i="2"/>
  <c r="AE49" i="2" s="1"/>
  <c r="AD48" i="2"/>
  <c r="AD49" i="2" s="1"/>
  <c r="AC48" i="2"/>
  <c r="AC49" i="2" s="1"/>
  <c r="AB48" i="2"/>
  <c r="AB49" i="2" s="1"/>
  <c r="AA48" i="2"/>
  <c r="AA49" i="2" s="1"/>
  <c r="Z48" i="2"/>
  <c r="Z49" i="2" s="1"/>
  <c r="Y48" i="2"/>
  <c r="Y49" i="2" s="1"/>
  <c r="X48" i="2"/>
  <c r="X49" i="2" s="1"/>
  <c r="W48" i="2"/>
  <c r="W49" i="2" s="1"/>
  <c r="V48" i="2"/>
  <c r="V49" i="2" s="1"/>
  <c r="U48" i="2"/>
  <c r="U49" i="2" s="1"/>
  <c r="T48" i="2"/>
  <c r="T49" i="2" s="1"/>
  <c r="S48" i="2"/>
  <c r="S49" i="2" s="1"/>
  <c r="R48" i="2"/>
  <c r="R49" i="2" s="1"/>
  <c r="Q48" i="2"/>
  <c r="Q49" i="2" s="1"/>
  <c r="P48" i="2"/>
  <c r="P49" i="2" s="1"/>
  <c r="O48" i="2"/>
  <c r="O49" i="2" s="1"/>
  <c r="N48" i="2"/>
  <c r="N49" i="2" s="1"/>
  <c r="M48" i="2"/>
  <c r="M49" i="2" s="1"/>
  <c r="L48" i="2"/>
  <c r="L49" i="2" s="1"/>
  <c r="K48" i="2"/>
  <c r="K49" i="2" s="1"/>
  <c r="J48" i="2"/>
  <c r="J49" i="2" s="1"/>
  <c r="I48" i="2"/>
  <c r="I49" i="2" s="1"/>
  <c r="H48" i="2"/>
  <c r="H49" i="2" s="1"/>
  <c r="G48" i="2"/>
  <c r="G49" i="2" s="1"/>
  <c r="F48" i="2"/>
  <c r="F49" i="2" s="1"/>
  <c r="E48" i="2"/>
  <c r="E49" i="2" s="1"/>
  <c r="D48" i="2"/>
  <c r="D49" i="2" s="1"/>
  <c r="BG37" i="2"/>
  <c r="BF37" i="2"/>
  <c r="BE37" i="2"/>
  <c r="BD37" i="2"/>
  <c r="BC37" i="2"/>
  <c r="BB37" i="2"/>
  <c r="BH37" i="2" s="1"/>
  <c r="BA37" i="2"/>
  <c r="BG36" i="2"/>
  <c r="BF36" i="2"/>
  <c r="BE36" i="2"/>
  <c r="BD36" i="2"/>
  <c r="BC36" i="2"/>
  <c r="BB36" i="2"/>
  <c r="BH36" i="2" s="1"/>
  <c r="BA36" i="2"/>
  <c r="BG35" i="2"/>
  <c r="BF35" i="2"/>
  <c r="BE35" i="2"/>
  <c r="BD35" i="2"/>
  <c r="BC35" i="2"/>
  <c r="BB35" i="2"/>
  <c r="BH35" i="2" s="1"/>
  <c r="BA35" i="2"/>
  <c r="BG34" i="2"/>
  <c r="BF34" i="2"/>
  <c r="BE34" i="2"/>
  <c r="BD34" i="2"/>
  <c r="BC34" i="2"/>
  <c r="BB34" i="2"/>
  <c r="BH34" i="2" s="1"/>
  <c r="BA34" i="2"/>
  <c r="BG33" i="2"/>
  <c r="BF33" i="2"/>
  <c r="BE33" i="2"/>
  <c r="BD33" i="2"/>
  <c r="BC33" i="2"/>
  <c r="BB33" i="2"/>
  <c r="BH33" i="2" s="1"/>
  <c r="BA33" i="2"/>
  <c r="BG32" i="2"/>
  <c r="BF32" i="2"/>
  <c r="BE32" i="2"/>
  <c r="BD32" i="2"/>
  <c r="BC32" i="2"/>
  <c r="BB32" i="2"/>
  <c r="BH32" i="2" s="1"/>
  <c r="BA32" i="2"/>
  <c r="BG31" i="2"/>
  <c r="BF31" i="2"/>
  <c r="BE31" i="2"/>
  <c r="BD31" i="2"/>
  <c r="BC31" i="2"/>
  <c r="BB31" i="2"/>
  <c r="BH31" i="2" s="1"/>
  <c r="BA31" i="2"/>
  <c r="BG30" i="2"/>
  <c r="BF30" i="2"/>
  <c r="BE30" i="2"/>
  <c r="BD30" i="2"/>
  <c r="BC30" i="2"/>
  <c r="BB30" i="2"/>
  <c r="BH30" i="2" s="1"/>
  <c r="BA30" i="2"/>
  <c r="BG29" i="2"/>
  <c r="BF29" i="2"/>
  <c r="BE29" i="2"/>
  <c r="BD29" i="2"/>
  <c r="BC29" i="2"/>
  <c r="BB29" i="2"/>
  <c r="BH29" i="2" s="1"/>
  <c r="BA29" i="2"/>
  <c r="BG28" i="2"/>
  <c r="BF28" i="2"/>
  <c r="BE28" i="2"/>
  <c r="BD28" i="2"/>
  <c r="BC28" i="2"/>
  <c r="BB28" i="2"/>
  <c r="BH28" i="2" s="1"/>
  <c r="BA28" i="2"/>
  <c r="BG27" i="2"/>
  <c r="BF27" i="2"/>
  <c r="BE27" i="2"/>
  <c r="BD27" i="2"/>
  <c r="BC27" i="2"/>
  <c r="BB27" i="2"/>
  <c r="BH27" i="2" s="1"/>
  <c r="BA27" i="2"/>
  <c r="BG26" i="2"/>
  <c r="BF26" i="2"/>
  <c r="BE26" i="2"/>
  <c r="BD26" i="2"/>
  <c r="BC26" i="2"/>
  <c r="BB26" i="2"/>
  <c r="BH26" i="2" s="1"/>
  <c r="BA26" i="2"/>
  <c r="BG25" i="2"/>
  <c r="BF25" i="2"/>
  <c r="BE25" i="2"/>
  <c r="BD25" i="2"/>
  <c r="BC25" i="2"/>
  <c r="BB25" i="2"/>
  <c r="BH25" i="2" s="1"/>
  <c r="BA25" i="2"/>
  <c r="BQ24" i="2"/>
  <c r="BP24" i="2"/>
  <c r="BO24" i="2"/>
  <c r="BN24" i="2"/>
  <c r="BM24" i="2"/>
  <c r="BL24" i="2"/>
  <c r="BK24" i="2"/>
  <c r="BG24" i="2"/>
  <c r="BF24" i="2"/>
  <c r="BE24" i="2"/>
  <c r="BD24" i="2"/>
  <c r="BC24" i="2"/>
  <c r="BB24" i="2"/>
  <c r="BH24" i="2" s="1"/>
  <c r="BA24" i="2"/>
  <c r="BG23" i="2"/>
  <c r="BF23" i="2"/>
  <c r="BE23" i="2"/>
  <c r="BD23" i="2"/>
  <c r="BC23" i="2"/>
  <c r="BB23" i="2"/>
  <c r="BH23" i="2" s="1"/>
  <c r="BA23" i="2"/>
  <c r="BI22" i="2"/>
  <c r="BG22" i="2"/>
  <c r="BF22" i="2"/>
  <c r="BE22" i="2"/>
  <c r="BD22" i="2"/>
  <c r="BC22" i="2"/>
  <c r="BB22" i="2"/>
  <c r="BA22" i="2"/>
  <c r="BH22" i="2" s="1"/>
  <c r="BI21" i="2"/>
  <c r="BG21" i="2"/>
  <c r="BF21" i="2"/>
  <c r="BE21" i="2"/>
  <c r="BD21" i="2"/>
  <c r="BH21" i="2" s="1"/>
  <c r="BC21" i="2"/>
  <c r="BB21" i="2"/>
  <c r="BA21" i="2"/>
  <c r="BI20" i="2"/>
  <c r="BG20" i="2"/>
  <c r="BF20" i="2"/>
  <c r="BE20" i="2"/>
  <c r="BD20" i="2"/>
  <c r="BC20" i="2"/>
  <c r="BB20" i="2"/>
  <c r="BA20" i="2"/>
  <c r="BH20" i="2" s="1"/>
  <c r="BI19" i="2"/>
  <c r="BG19" i="2"/>
  <c r="BF19" i="2"/>
  <c r="BE19" i="2"/>
  <c r="BD19" i="2"/>
  <c r="BC19" i="2"/>
  <c r="BB19" i="2"/>
  <c r="BH19" i="2" s="1"/>
  <c r="BA19" i="2"/>
  <c r="BI18" i="2"/>
  <c r="BG18" i="2"/>
  <c r="BF18" i="2"/>
  <c r="BE18" i="2"/>
  <c r="BD18" i="2"/>
  <c r="BC18" i="2"/>
  <c r="BB18" i="2"/>
  <c r="BA18" i="2"/>
  <c r="BH18" i="2" s="1"/>
  <c r="BI17" i="2"/>
  <c r="BG17" i="2"/>
  <c r="BF17" i="2"/>
  <c r="BE17" i="2"/>
  <c r="BD17" i="2"/>
  <c r="BH17" i="2" s="1"/>
  <c r="BC17" i="2"/>
  <c r="BB17" i="2"/>
  <c r="BA17" i="2"/>
  <c r="BI16" i="2"/>
  <c r="BI24" i="2" s="1"/>
  <c r="BG16" i="2"/>
  <c r="BF16" i="2"/>
  <c r="BE16" i="2"/>
  <c r="BD16" i="2"/>
  <c r="BC16" i="2"/>
  <c r="BB16" i="2"/>
  <c r="BA16" i="2"/>
  <c r="BH16" i="2" s="1"/>
  <c r="BG15" i="2"/>
  <c r="BG48" i="2" s="1"/>
  <c r="BG49" i="2" s="1"/>
  <c r="BQ59" i="2" s="1"/>
  <c r="BF15" i="2"/>
  <c r="BF48" i="2" s="1"/>
  <c r="BF49" i="2" s="1"/>
  <c r="BP59" i="2" s="1"/>
  <c r="BE15" i="2"/>
  <c r="BE48" i="2" s="1"/>
  <c r="BE49" i="2" s="1"/>
  <c r="BO59" i="2" s="1"/>
  <c r="BD15" i="2"/>
  <c r="BD48" i="2" s="1"/>
  <c r="BD49" i="2" s="1"/>
  <c r="BN59" i="2" s="1"/>
  <c r="BC15" i="2"/>
  <c r="BC48" i="2" s="1"/>
  <c r="BC49" i="2" s="1"/>
  <c r="BM59" i="2" s="1"/>
  <c r="BB15" i="2"/>
  <c r="BB48" i="2" s="1"/>
  <c r="BB49" i="2" s="1"/>
  <c r="BL59" i="2" s="1"/>
  <c r="BA15" i="2"/>
  <c r="BH15" i="2" s="1"/>
  <c r="BJ15" i="3" l="1"/>
  <c r="BA48" i="2"/>
  <c r="BA49" i="2" s="1"/>
  <c r="BK59" i="2" s="1"/>
  <c r="BR76" i="1" l="1"/>
  <c r="BQ76" i="1"/>
  <c r="BP76" i="1"/>
  <c r="BO76" i="1"/>
  <c r="BN76" i="1"/>
  <c r="BM76" i="1"/>
  <c r="AZ69" i="1"/>
  <c r="AY69" i="1"/>
  <c r="AV69" i="1"/>
  <c r="AU69" i="1"/>
  <c r="AR69" i="1"/>
  <c r="AQ69" i="1"/>
  <c r="AN69" i="1"/>
  <c r="AM69" i="1"/>
  <c r="AJ69" i="1"/>
  <c r="AI69" i="1"/>
  <c r="AF69" i="1"/>
  <c r="AE69" i="1"/>
  <c r="AB69" i="1"/>
  <c r="AA69" i="1"/>
  <c r="X69" i="1"/>
  <c r="W69" i="1"/>
  <c r="T69" i="1"/>
  <c r="S69" i="1"/>
  <c r="P69" i="1"/>
  <c r="O69" i="1"/>
  <c r="L69" i="1"/>
  <c r="K69" i="1"/>
  <c r="H69" i="1"/>
  <c r="G69" i="1"/>
  <c r="D69" i="1"/>
  <c r="AZ68" i="1"/>
  <c r="AY68" i="1"/>
  <c r="AX68" i="1"/>
  <c r="AX69" i="1" s="1"/>
  <c r="AW68" i="1"/>
  <c r="AW69" i="1" s="1"/>
  <c r="AV68" i="1"/>
  <c r="AU68" i="1"/>
  <c r="AT68" i="1"/>
  <c r="AT69" i="1" s="1"/>
  <c r="AS68" i="1"/>
  <c r="AS69" i="1" s="1"/>
  <c r="AR68" i="1"/>
  <c r="AQ68" i="1"/>
  <c r="AP68" i="1"/>
  <c r="AP69" i="1" s="1"/>
  <c r="AO68" i="1"/>
  <c r="AO69" i="1" s="1"/>
  <c r="AN68" i="1"/>
  <c r="AM68" i="1"/>
  <c r="AL68" i="1"/>
  <c r="AL69" i="1" s="1"/>
  <c r="AK68" i="1"/>
  <c r="AK69" i="1" s="1"/>
  <c r="AJ68" i="1"/>
  <c r="AI68" i="1"/>
  <c r="AH68" i="1"/>
  <c r="AH69" i="1" s="1"/>
  <c r="AG68" i="1"/>
  <c r="AG69" i="1" s="1"/>
  <c r="AF68" i="1"/>
  <c r="AE68" i="1"/>
  <c r="AD68" i="1"/>
  <c r="AD69" i="1" s="1"/>
  <c r="AC68" i="1"/>
  <c r="AC69" i="1" s="1"/>
  <c r="AB68" i="1"/>
  <c r="AA68" i="1"/>
  <c r="Z68" i="1"/>
  <c r="Z69" i="1" s="1"/>
  <c r="Y68" i="1"/>
  <c r="Y69" i="1" s="1"/>
  <c r="X68" i="1"/>
  <c r="W68" i="1"/>
  <c r="V68" i="1"/>
  <c r="V69" i="1" s="1"/>
  <c r="U68" i="1"/>
  <c r="U69" i="1" s="1"/>
  <c r="T68" i="1"/>
  <c r="S68" i="1"/>
  <c r="R68" i="1"/>
  <c r="R69" i="1" s="1"/>
  <c r="Q68" i="1"/>
  <c r="Q69" i="1" s="1"/>
  <c r="P68" i="1"/>
  <c r="O68" i="1"/>
  <c r="N68" i="1"/>
  <c r="N69" i="1" s="1"/>
  <c r="M68" i="1"/>
  <c r="M69" i="1" s="1"/>
  <c r="L68" i="1"/>
  <c r="K68" i="1"/>
  <c r="J68" i="1"/>
  <c r="J69" i="1" s="1"/>
  <c r="I68" i="1"/>
  <c r="I69" i="1" s="1"/>
  <c r="H68" i="1"/>
  <c r="G68" i="1"/>
  <c r="F68" i="1"/>
  <c r="F69" i="1" s="1"/>
  <c r="E68" i="1"/>
  <c r="E69" i="1" s="1"/>
  <c r="D68" i="1"/>
  <c r="BI67" i="1"/>
  <c r="BH67" i="1"/>
  <c r="BG67" i="1"/>
  <c r="BF67" i="1"/>
  <c r="BE67" i="1"/>
  <c r="BD67" i="1"/>
  <c r="BC67" i="1"/>
  <c r="BB67" i="1"/>
  <c r="BA67" i="1"/>
  <c r="BJ67" i="1" s="1"/>
  <c r="BI66" i="1"/>
  <c r="BH66" i="1"/>
  <c r="BG66" i="1"/>
  <c r="BF66" i="1"/>
  <c r="BE66" i="1"/>
  <c r="BD66" i="1"/>
  <c r="BC66" i="1"/>
  <c r="BB66" i="1"/>
  <c r="BJ66" i="1" s="1"/>
  <c r="BA66" i="1"/>
  <c r="BI65" i="1"/>
  <c r="BH65" i="1"/>
  <c r="BG65" i="1"/>
  <c r="BF65" i="1"/>
  <c r="BE65" i="1"/>
  <c r="BD65" i="1"/>
  <c r="BC65" i="1"/>
  <c r="BB65" i="1"/>
  <c r="BA65" i="1"/>
  <c r="BJ65" i="1" s="1"/>
  <c r="BI64" i="1"/>
  <c r="BH64" i="1"/>
  <c r="BG64" i="1"/>
  <c r="BF64" i="1"/>
  <c r="BE64" i="1"/>
  <c r="BD64" i="1"/>
  <c r="BC64" i="1"/>
  <c r="BB64" i="1"/>
  <c r="BJ64" i="1" s="1"/>
  <c r="BA64" i="1"/>
  <c r="BI63" i="1"/>
  <c r="BH63" i="1"/>
  <c r="BG63" i="1"/>
  <c r="BF63" i="1"/>
  <c r="BE63" i="1"/>
  <c r="BD63" i="1"/>
  <c r="BC63" i="1"/>
  <c r="BB63" i="1"/>
  <c r="BA63" i="1"/>
  <c r="BJ63" i="1" s="1"/>
  <c r="BI62" i="1"/>
  <c r="BH62" i="1"/>
  <c r="BG62" i="1"/>
  <c r="BF62" i="1"/>
  <c r="BE62" i="1"/>
  <c r="BD62" i="1"/>
  <c r="BC62" i="1"/>
  <c r="BB62" i="1"/>
  <c r="BJ62" i="1" s="1"/>
  <c r="BA62" i="1"/>
  <c r="BI61" i="1"/>
  <c r="BH61" i="1"/>
  <c r="BG61" i="1"/>
  <c r="BF61" i="1"/>
  <c r="BE61" i="1"/>
  <c r="BD61" i="1"/>
  <c r="BC61" i="1"/>
  <c r="BB61" i="1"/>
  <c r="BA61" i="1"/>
  <c r="BJ61" i="1" s="1"/>
  <c r="BI60" i="1"/>
  <c r="BH60" i="1"/>
  <c r="BG60" i="1"/>
  <c r="BF60" i="1"/>
  <c r="BE60" i="1"/>
  <c r="BD60" i="1"/>
  <c r="BC60" i="1"/>
  <c r="BB60" i="1"/>
  <c r="BJ60" i="1" s="1"/>
  <c r="BA60" i="1"/>
  <c r="BI59" i="1"/>
  <c r="BH59" i="1"/>
  <c r="BG59" i="1"/>
  <c r="BF59" i="1"/>
  <c r="BE59" i="1"/>
  <c r="BD59" i="1"/>
  <c r="BC59" i="1"/>
  <c r="BB59" i="1"/>
  <c r="BA59" i="1"/>
  <c r="BJ59" i="1" s="1"/>
  <c r="BJ58" i="1"/>
  <c r="BI58" i="1"/>
  <c r="BH58" i="1"/>
  <c r="BG58" i="1"/>
  <c r="BF58" i="1"/>
  <c r="BE58" i="1"/>
  <c r="BD58" i="1"/>
  <c r="BC58" i="1"/>
  <c r="BB58" i="1"/>
  <c r="BA58" i="1"/>
  <c r="BI57" i="1"/>
  <c r="BH57" i="1"/>
  <c r="BG57" i="1"/>
  <c r="BF57" i="1"/>
  <c r="BE57" i="1"/>
  <c r="BD57" i="1"/>
  <c r="BC57" i="1"/>
  <c r="BB57" i="1"/>
  <c r="BA57" i="1"/>
  <c r="BJ57" i="1" s="1"/>
  <c r="BI56" i="1"/>
  <c r="BH56" i="1"/>
  <c r="BG56" i="1"/>
  <c r="BF56" i="1"/>
  <c r="BE56" i="1"/>
  <c r="BD56" i="1"/>
  <c r="BC56" i="1"/>
  <c r="BB56" i="1"/>
  <c r="BJ56" i="1" s="1"/>
  <c r="BA56" i="1"/>
  <c r="BI55" i="1"/>
  <c r="BH55" i="1"/>
  <c r="BG55" i="1"/>
  <c r="BF55" i="1"/>
  <c r="BE55" i="1"/>
  <c r="BD55" i="1"/>
  <c r="BC55" i="1"/>
  <c r="BB55" i="1"/>
  <c r="BA55" i="1"/>
  <c r="BJ55" i="1" s="1"/>
  <c r="BI54" i="1"/>
  <c r="BH54" i="1"/>
  <c r="BG54" i="1"/>
  <c r="BF54" i="1"/>
  <c r="BE54" i="1"/>
  <c r="BD54" i="1"/>
  <c r="BC54" i="1"/>
  <c r="BB54" i="1"/>
  <c r="BJ54" i="1" s="1"/>
  <c r="BA54" i="1"/>
  <c r="BI53" i="1"/>
  <c r="BH53" i="1"/>
  <c r="BG53" i="1"/>
  <c r="BF53" i="1"/>
  <c r="BE53" i="1"/>
  <c r="BD53" i="1"/>
  <c r="BC53" i="1"/>
  <c r="BB53" i="1"/>
  <c r="BA53" i="1"/>
  <c r="BJ53" i="1" s="1"/>
  <c r="BI52" i="1"/>
  <c r="BH52" i="1"/>
  <c r="BG52" i="1"/>
  <c r="BF52" i="1"/>
  <c r="BE52" i="1"/>
  <c r="BD52" i="1"/>
  <c r="BC52" i="1"/>
  <c r="BB52" i="1"/>
  <c r="BJ52" i="1" s="1"/>
  <c r="BA52" i="1"/>
  <c r="BI51" i="1"/>
  <c r="BH51" i="1"/>
  <c r="BG51" i="1"/>
  <c r="BF51" i="1"/>
  <c r="BE51" i="1"/>
  <c r="BD51" i="1"/>
  <c r="BC51" i="1"/>
  <c r="BB51" i="1"/>
  <c r="BA51" i="1"/>
  <c r="BJ51" i="1" s="1"/>
  <c r="BI50" i="1"/>
  <c r="BH50" i="1"/>
  <c r="BG50" i="1"/>
  <c r="BF50" i="1"/>
  <c r="BE50" i="1"/>
  <c r="BD50" i="1"/>
  <c r="BC50" i="1"/>
  <c r="BB50" i="1"/>
  <c r="BJ50" i="1" s="1"/>
  <c r="BA50" i="1"/>
  <c r="BI49" i="1"/>
  <c r="BH49" i="1"/>
  <c r="BG49" i="1"/>
  <c r="BF49" i="1"/>
  <c r="BE49" i="1"/>
  <c r="BD49" i="1"/>
  <c r="BC49" i="1"/>
  <c r="BB49" i="1"/>
  <c r="BA49" i="1"/>
  <c r="BJ49" i="1" s="1"/>
  <c r="BI48" i="1"/>
  <c r="BH48" i="1"/>
  <c r="BG48" i="1"/>
  <c r="BF48" i="1"/>
  <c r="BE48" i="1"/>
  <c r="BD48" i="1"/>
  <c r="BC48" i="1"/>
  <c r="BB48" i="1"/>
  <c r="BJ48" i="1" s="1"/>
  <c r="BA48" i="1"/>
  <c r="BI47" i="1"/>
  <c r="BH47" i="1"/>
  <c r="BG47" i="1"/>
  <c r="BF47" i="1"/>
  <c r="BE47" i="1"/>
  <c r="BD47" i="1"/>
  <c r="BC47" i="1"/>
  <c r="BB47" i="1"/>
  <c r="BA47" i="1"/>
  <c r="BJ47" i="1" s="1"/>
  <c r="BI46" i="1"/>
  <c r="BH46" i="1"/>
  <c r="BG46" i="1"/>
  <c r="BF46" i="1"/>
  <c r="BE46" i="1"/>
  <c r="BD46" i="1"/>
  <c r="BC46" i="1"/>
  <c r="BB46" i="1"/>
  <c r="BJ46" i="1" s="1"/>
  <c r="BA46" i="1"/>
  <c r="BI45" i="1"/>
  <c r="BH45" i="1"/>
  <c r="BG45" i="1"/>
  <c r="BF45" i="1"/>
  <c r="BE45" i="1"/>
  <c r="BD45" i="1"/>
  <c r="BC45" i="1"/>
  <c r="BB45" i="1"/>
  <c r="BA45" i="1"/>
  <c r="BJ45" i="1" s="1"/>
  <c r="BI44" i="1"/>
  <c r="BH44" i="1"/>
  <c r="BG44" i="1"/>
  <c r="BF44" i="1"/>
  <c r="BE44" i="1"/>
  <c r="BD44" i="1"/>
  <c r="BC44" i="1"/>
  <c r="BB44" i="1"/>
  <c r="BJ44" i="1" s="1"/>
  <c r="BA44" i="1"/>
  <c r="BI43" i="1"/>
  <c r="BH43" i="1"/>
  <c r="BG43" i="1"/>
  <c r="BF43" i="1"/>
  <c r="BE43" i="1"/>
  <c r="BD43" i="1"/>
  <c r="BC43" i="1"/>
  <c r="BB43" i="1"/>
  <c r="BA43" i="1"/>
  <c r="BJ43" i="1" s="1"/>
  <c r="BI42" i="1"/>
  <c r="BH42" i="1"/>
  <c r="BG42" i="1"/>
  <c r="BF42" i="1"/>
  <c r="BE42" i="1"/>
  <c r="BD42" i="1"/>
  <c r="BC42" i="1"/>
  <c r="BB42" i="1"/>
  <c r="BJ42" i="1" s="1"/>
  <c r="BA42" i="1"/>
  <c r="BI41" i="1"/>
  <c r="BH41" i="1"/>
  <c r="BG41" i="1"/>
  <c r="BF41" i="1"/>
  <c r="BE41" i="1"/>
  <c r="BD41" i="1"/>
  <c r="BC41" i="1"/>
  <c r="BB41" i="1"/>
  <c r="BA41" i="1"/>
  <c r="BJ41" i="1" s="1"/>
  <c r="BI40" i="1"/>
  <c r="BH40" i="1"/>
  <c r="BG40" i="1"/>
  <c r="BF40" i="1"/>
  <c r="BE40" i="1"/>
  <c r="BD40" i="1"/>
  <c r="BC40" i="1"/>
  <c r="BB40" i="1"/>
  <c r="BJ40" i="1" s="1"/>
  <c r="BA40" i="1"/>
  <c r="BI39" i="1"/>
  <c r="BH39" i="1"/>
  <c r="BG39" i="1"/>
  <c r="BF39" i="1"/>
  <c r="BE39" i="1"/>
  <c r="BD39" i="1"/>
  <c r="BC39" i="1"/>
  <c r="BB39" i="1"/>
  <c r="BA39" i="1"/>
  <c r="BJ39" i="1" s="1"/>
  <c r="BI38" i="1"/>
  <c r="BH38" i="1"/>
  <c r="BG38" i="1"/>
  <c r="BF38" i="1"/>
  <c r="BE38" i="1"/>
  <c r="BD38" i="1"/>
  <c r="BC38" i="1"/>
  <c r="BB38" i="1"/>
  <c r="BJ38" i="1" s="1"/>
  <c r="BA38" i="1"/>
  <c r="BI37" i="1"/>
  <c r="BH37" i="1"/>
  <c r="BG37" i="1"/>
  <c r="BF37" i="1"/>
  <c r="BE37" i="1"/>
  <c r="BD37" i="1"/>
  <c r="BC37" i="1"/>
  <c r="BB37" i="1"/>
  <c r="BA37" i="1"/>
  <c r="BJ37" i="1" s="1"/>
  <c r="BI36" i="1"/>
  <c r="BH36" i="1"/>
  <c r="BG36" i="1"/>
  <c r="BF36" i="1"/>
  <c r="BE36" i="1"/>
  <c r="BD36" i="1"/>
  <c r="BC36" i="1"/>
  <c r="BB36" i="1"/>
  <c r="BJ36" i="1" s="1"/>
  <c r="BA36" i="1"/>
  <c r="BI35" i="1"/>
  <c r="BH35" i="1"/>
  <c r="BG35" i="1"/>
  <c r="BF35" i="1"/>
  <c r="BE35" i="1"/>
  <c r="BD35" i="1"/>
  <c r="BC35" i="1"/>
  <c r="BB35" i="1"/>
  <c r="BA35" i="1"/>
  <c r="BJ35" i="1" s="1"/>
  <c r="BI34" i="1"/>
  <c r="BH34" i="1"/>
  <c r="BG34" i="1"/>
  <c r="BF34" i="1"/>
  <c r="BE34" i="1"/>
  <c r="BD34" i="1"/>
  <c r="BC34" i="1"/>
  <c r="BB34" i="1"/>
  <c r="BJ34" i="1" s="1"/>
  <c r="BA34" i="1"/>
  <c r="BI33" i="1"/>
  <c r="BH33" i="1"/>
  <c r="BG33" i="1"/>
  <c r="BF33" i="1"/>
  <c r="BE33" i="1"/>
  <c r="BD33" i="1"/>
  <c r="BC33" i="1"/>
  <c r="BB33" i="1"/>
  <c r="BA33" i="1"/>
  <c r="BJ33" i="1" s="1"/>
  <c r="BI32" i="1"/>
  <c r="BH32" i="1"/>
  <c r="BG32" i="1"/>
  <c r="BF32" i="1"/>
  <c r="BE32" i="1"/>
  <c r="BD32" i="1"/>
  <c r="BC32" i="1"/>
  <c r="BB32" i="1"/>
  <c r="BJ32" i="1" s="1"/>
  <c r="BA32" i="1"/>
  <c r="BI31" i="1"/>
  <c r="BH31" i="1"/>
  <c r="BG31" i="1"/>
  <c r="BF31" i="1"/>
  <c r="BE31" i="1"/>
  <c r="BD31" i="1"/>
  <c r="BC31" i="1"/>
  <c r="BB31" i="1"/>
  <c r="BA31" i="1"/>
  <c r="BJ31" i="1" s="1"/>
  <c r="BI30" i="1"/>
  <c r="BH30" i="1"/>
  <c r="BG30" i="1"/>
  <c r="BF30" i="1"/>
  <c r="BE30" i="1"/>
  <c r="BD30" i="1"/>
  <c r="BC30" i="1"/>
  <c r="BB30" i="1"/>
  <c r="BJ30" i="1" s="1"/>
  <c r="BA30" i="1"/>
  <c r="BI29" i="1"/>
  <c r="BH29" i="1"/>
  <c r="BG29" i="1"/>
  <c r="BF29" i="1"/>
  <c r="BE29" i="1"/>
  <c r="BD29" i="1"/>
  <c r="BC29" i="1"/>
  <c r="BB29" i="1"/>
  <c r="BA29" i="1"/>
  <c r="BJ29" i="1" s="1"/>
  <c r="BI28" i="1"/>
  <c r="BH28" i="1"/>
  <c r="BG28" i="1"/>
  <c r="BF28" i="1"/>
  <c r="BE28" i="1"/>
  <c r="BD28" i="1"/>
  <c r="BC28" i="1"/>
  <c r="BB28" i="1"/>
  <c r="BJ28" i="1" s="1"/>
  <c r="BA28" i="1"/>
  <c r="BI27" i="1"/>
  <c r="BH27" i="1"/>
  <c r="BG27" i="1"/>
  <c r="BF27" i="1"/>
  <c r="BE27" i="1"/>
  <c r="BD27" i="1"/>
  <c r="BC27" i="1"/>
  <c r="BB27" i="1"/>
  <c r="BA27" i="1"/>
  <c r="BJ27" i="1" s="1"/>
  <c r="BI26" i="1"/>
  <c r="BH26" i="1"/>
  <c r="BG26" i="1"/>
  <c r="BF26" i="1"/>
  <c r="BE26" i="1"/>
  <c r="BD26" i="1"/>
  <c r="BC26" i="1"/>
  <c r="BB26" i="1"/>
  <c r="BJ26" i="1" s="1"/>
  <c r="BA26" i="1"/>
  <c r="BI25" i="1"/>
  <c r="BH25" i="1"/>
  <c r="BG25" i="1"/>
  <c r="BF25" i="1"/>
  <c r="BE25" i="1"/>
  <c r="BD25" i="1"/>
  <c r="BC25" i="1"/>
  <c r="BB25" i="1"/>
  <c r="BA25" i="1"/>
  <c r="BJ25" i="1" s="1"/>
  <c r="BU24" i="1"/>
  <c r="BT24" i="1"/>
  <c r="BS24" i="1"/>
  <c r="BR24" i="1"/>
  <c r="BQ24" i="1"/>
  <c r="BP24" i="1"/>
  <c r="BO24" i="1"/>
  <c r="BN24" i="1"/>
  <c r="BM24" i="1"/>
  <c r="BI24" i="1"/>
  <c r="BH24" i="1"/>
  <c r="BG24" i="1"/>
  <c r="BF24" i="1"/>
  <c r="BE24" i="1"/>
  <c r="BD24" i="1"/>
  <c r="BC24" i="1"/>
  <c r="BB24" i="1"/>
  <c r="BA24" i="1"/>
  <c r="BJ24" i="1" s="1"/>
  <c r="BI23" i="1"/>
  <c r="BH23" i="1"/>
  <c r="BG23" i="1"/>
  <c r="BF23" i="1"/>
  <c r="BE23" i="1"/>
  <c r="BD23" i="1"/>
  <c r="BC23" i="1"/>
  <c r="BB23" i="1"/>
  <c r="BJ23" i="1" s="1"/>
  <c r="BA23" i="1"/>
  <c r="BK22" i="1"/>
  <c r="BI22" i="1"/>
  <c r="BH22" i="1"/>
  <c r="BG22" i="1"/>
  <c r="BF22" i="1"/>
  <c r="BE22" i="1"/>
  <c r="BD22" i="1"/>
  <c r="BC22" i="1"/>
  <c r="BB22" i="1"/>
  <c r="BA22" i="1"/>
  <c r="BJ22" i="1" s="1"/>
  <c r="BK21" i="1"/>
  <c r="BI21" i="1"/>
  <c r="BH21" i="1"/>
  <c r="BG21" i="1"/>
  <c r="BF21" i="1"/>
  <c r="BE21" i="1"/>
  <c r="BD21" i="1"/>
  <c r="BC21" i="1"/>
  <c r="BB21" i="1"/>
  <c r="BA21" i="1"/>
  <c r="BJ21" i="1" s="1"/>
  <c r="BK20" i="1"/>
  <c r="BI20" i="1"/>
  <c r="BH20" i="1"/>
  <c r="BG20" i="1"/>
  <c r="BF20" i="1"/>
  <c r="BE20" i="1"/>
  <c r="BD20" i="1"/>
  <c r="BC20" i="1"/>
  <c r="BB20" i="1"/>
  <c r="BJ20" i="1" s="1"/>
  <c r="BA20" i="1"/>
  <c r="BK19" i="1"/>
  <c r="BI19" i="1"/>
  <c r="BH19" i="1"/>
  <c r="BG19" i="1"/>
  <c r="BF19" i="1"/>
  <c r="BE19" i="1"/>
  <c r="BD19" i="1"/>
  <c r="BC19" i="1"/>
  <c r="BB19" i="1"/>
  <c r="BJ19" i="1" s="1"/>
  <c r="BA19" i="1"/>
  <c r="BK18" i="1"/>
  <c r="BI18" i="1"/>
  <c r="BI68" i="1" s="1"/>
  <c r="BI69" i="1" s="1"/>
  <c r="BU79" i="1" s="1"/>
  <c r="BH18" i="1"/>
  <c r="BG18" i="1"/>
  <c r="BF18" i="1"/>
  <c r="BE18" i="1"/>
  <c r="BE68" i="1" s="1"/>
  <c r="BE69" i="1" s="1"/>
  <c r="BQ79" i="1" s="1"/>
  <c r="BD18" i="1"/>
  <c r="BC18" i="1"/>
  <c r="BB18" i="1"/>
  <c r="BA18" i="1"/>
  <c r="BJ18" i="1" s="1"/>
  <c r="BK17" i="1"/>
  <c r="BK24" i="1" s="1"/>
  <c r="BI17" i="1"/>
  <c r="BH17" i="1"/>
  <c r="BG17" i="1"/>
  <c r="BF17" i="1"/>
  <c r="BE17" i="1"/>
  <c r="BD17" i="1"/>
  <c r="BC17" i="1"/>
  <c r="BB17" i="1"/>
  <c r="BA17" i="1"/>
  <c r="BJ17" i="1" s="1"/>
  <c r="BI16" i="1"/>
  <c r="BH16" i="1"/>
  <c r="BG16" i="1"/>
  <c r="BF16" i="1"/>
  <c r="BF68" i="1" s="1"/>
  <c r="BF69" i="1" s="1"/>
  <c r="BR79" i="1" s="1"/>
  <c r="BE16" i="1"/>
  <c r="BD16" i="1"/>
  <c r="BC16" i="1"/>
  <c r="BB16" i="1"/>
  <c r="BB68" i="1" s="1"/>
  <c r="BB69" i="1" s="1"/>
  <c r="BN79" i="1" s="1"/>
  <c r="BA16" i="1"/>
  <c r="BI15" i="1"/>
  <c r="BH15" i="1"/>
  <c r="BH68" i="1" s="1"/>
  <c r="BH69" i="1" s="1"/>
  <c r="BT79" i="1" s="1"/>
  <c r="BG15" i="1"/>
  <c r="BG68" i="1" s="1"/>
  <c r="BG69" i="1" s="1"/>
  <c r="BS79" i="1" s="1"/>
  <c r="BF15" i="1"/>
  <c r="BE15" i="1"/>
  <c r="BD15" i="1"/>
  <c r="BD68" i="1" s="1"/>
  <c r="BD69" i="1" s="1"/>
  <c r="BP79" i="1" s="1"/>
  <c r="BC15" i="1"/>
  <c r="BC68" i="1" s="1"/>
  <c r="BC69" i="1" s="1"/>
  <c r="BO79" i="1" s="1"/>
  <c r="BB15" i="1"/>
  <c r="BA15" i="1"/>
  <c r="BJ15" i="1" s="1"/>
  <c r="BJ16" i="1" l="1"/>
  <c r="BA68" i="1"/>
  <c r="BA69" i="1" s="1"/>
  <c r="BM79" i="1" s="1"/>
  <c r="BH15" i="13"/>
  <c r="F46" i="13"/>
  <c r="F47" i="13"/>
  <c r="F15" i="13"/>
  <c r="BC15" i="13"/>
  <c r="BC46" i="13"/>
  <c r="BC47" i="13"/>
  <c r="BM57" i="13"/>
</calcChain>
</file>

<file path=xl/comments1.xml><?xml version="1.0" encoding="utf-8"?>
<comments xmlns="http://schemas.openxmlformats.org/spreadsheetml/2006/main">
  <authors>
    <author xml:space="preserve">ايناس شعبان أحمد </author>
  </authors>
  <commentList>
    <comment ref="BY15" authorId="0">
      <text>
        <r>
          <rPr>
            <b/>
            <sz val="9"/>
            <color indexed="81"/>
            <rFont val="Tahoma"/>
            <family val="2"/>
          </rPr>
          <t>ايناس شعبان أحمد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<sst xmlns="http://schemas.openxmlformats.org/spreadsheetml/2006/main" count="5180" uniqueCount="828">
  <si>
    <t>جامعـــــــــة المجمعـــــــــــــــة</t>
  </si>
  <si>
    <t>Majmaah University</t>
  </si>
  <si>
    <t>قسم الاحياء</t>
  </si>
  <si>
    <t>تقويم مخرجات التعلم          :           Learning Outcomes Assessment</t>
  </si>
  <si>
    <t>الفصل الثاني- 1436-1437 هــ       :          Second  Semester - 1436-1437 H</t>
  </si>
  <si>
    <t xml:space="preserve">مخرجات التعلم 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</si>
  <si>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</si>
  <si>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</si>
  <si>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</si>
  <si>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</si>
  <si>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</si>
  <si>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</si>
  <si>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</si>
  <si>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</si>
  <si>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</si>
  <si>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</si>
  <si>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</si>
  <si>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</si>
  <si>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</si>
  <si>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</si>
  <si>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</si>
  <si>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e1</t>
  </si>
  <si>
    <t>e2</t>
  </si>
  <si>
    <t>Learning Outcomes</t>
  </si>
  <si>
    <t>اسم المقرر:</t>
  </si>
  <si>
    <t>فيزياء عامة1</t>
  </si>
  <si>
    <t>Physics 1</t>
  </si>
  <si>
    <t>Course Name</t>
  </si>
  <si>
    <t>x</t>
  </si>
  <si>
    <t>158+185+778+782</t>
  </si>
  <si>
    <t>Section Number:</t>
  </si>
  <si>
    <t>رمز المقرر :</t>
  </si>
  <si>
    <t>PHYS111</t>
  </si>
  <si>
    <t>Course Code</t>
  </si>
  <si>
    <t>Students Number:</t>
  </si>
  <si>
    <t>الساعات المعتمدة</t>
  </si>
  <si>
    <t>(1+1)</t>
  </si>
  <si>
    <r>
      <t xml:space="preserve">                                                                                                    </t>
    </r>
    <r>
      <rPr>
        <b/>
        <sz val="12"/>
        <rFont val="Arabic Transparent"/>
      </rPr>
      <t xml:space="preserve">Credit Hours (1+1)     </t>
    </r>
    <r>
      <rPr>
        <b/>
        <sz val="11"/>
        <rFont val="Arabic Transparent"/>
        <charset val="178"/>
      </rPr>
      <t xml:space="preserve">      </t>
    </r>
  </si>
  <si>
    <t>Lab (1 Hours)</t>
  </si>
  <si>
    <t>Lecture (1 Hours)</t>
  </si>
  <si>
    <t xml:space="preserve">   م  No</t>
  </si>
  <si>
    <t>رقم الطالب Student Nb</t>
  </si>
  <si>
    <t xml:space="preserve">               إسم الطالب              Student Name</t>
  </si>
  <si>
    <t>ME1</t>
  </si>
  <si>
    <t>ME2</t>
  </si>
  <si>
    <t>Oral discussion</t>
  </si>
  <si>
    <t>LAB  REPORT</t>
  </si>
  <si>
    <t>H.W</t>
  </si>
  <si>
    <t>Final Practical Exam</t>
  </si>
  <si>
    <t>Final Therotical Exam</t>
  </si>
  <si>
    <t>Total</t>
  </si>
  <si>
    <t>مصفوفة أدوات القياس</t>
  </si>
  <si>
    <t xml:space="preserve"> Assessment Tools Map</t>
  </si>
  <si>
    <t>T</t>
  </si>
  <si>
    <t> منال بنت ساير بن دحيم المطيري</t>
  </si>
  <si>
    <t> حصه بنت عبدالله بن ابراهيم الشلهوب</t>
  </si>
  <si>
    <t> كفايه بنت سعود بن محمد الرشيدي</t>
  </si>
  <si>
    <t>Lab Report</t>
  </si>
  <si>
    <t> نوال بنت سامح بن مطلق الرشيدى</t>
  </si>
  <si>
    <t>oral discussion</t>
  </si>
  <si>
    <t> هدى بنت عبيد بن عبدالله المطيرى</t>
  </si>
  <si>
    <t> ملاك بنت مساعد بن عبدالرحمن الرخيمي</t>
  </si>
  <si>
    <t> هنادي بنت محمد بن مطلق بن خائن</t>
  </si>
  <si>
    <t>final pract. Exam</t>
  </si>
  <si>
    <t> تهاني بنت ضاحي بن مزيد المطيري</t>
  </si>
  <si>
    <t>Final Exam T</t>
  </si>
  <si>
    <t> سعداء بنت مناور بن سعد العازمي</t>
  </si>
  <si>
    <t> الهنوف بنت فلاح بن خابور الحبلاني العنزي</t>
  </si>
  <si>
    <t>TOTAL</t>
  </si>
  <si>
    <t> نوره بنت عوض بن باجد الغيداني الحربي</t>
  </si>
  <si>
    <t> مي بنت فهد بن راشد العبداللطيف</t>
  </si>
  <si>
    <t>نتائج التقويم</t>
  </si>
  <si>
    <t>Assessment Results</t>
  </si>
  <si>
    <t> عهود بنت حبيب بن مرزوق العازمي</t>
  </si>
  <si>
    <t> عايشه بنت مبلش بن عبيد البديري</t>
  </si>
  <si>
    <t> ميعاد بنت دحيم بن فرحان الرشيدي</t>
  </si>
  <si>
    <t> الهنوف بنت ابراهيم بن عبدالمحسن الهداب</t>
  </si>
  <si>
    <t> كريمه اخمبس احميدان شعت</t>
  </si>
  <si>
    <t> لطيفه بنت سعود بن عبدالعزيز السريع</t>
  </si>
  <si>
    <t> سلطانه بنت لافي بن سطام المطيري</t>
  </si>
  <si>
    <t> جواهر بنت سعد بن معلث الرشيدي</t>
  </si>
  <si>
    <t> نوره بنت عقيل بن دليم العازمي</t>
  </si>
  <si>
    <t> سلطانة بنت منور بن مرزوق الحربي</t>
  </si>
  <si>
    <t> روان بنت الحميدي بن احمد الرشيدي</t>
  </si>
  <si>
    <t> جواهر بنت سعود بن خلف المطيري</t>
  </si>
  <si>
    <t> نوره بنت عواض بن سعد الزاملي المطيري</t>
  </si>
  <si>
    <t> مشاعل بنت فلاح بن غدير الوسيد الحربي</t>
  </si>
  <si>
    <t> أبرار بنت جزاء بن شداد الجبلي المطيري</t>
  </si>
  <si>
    <t> مزنه بنت عوض بن باجد الغيداني الحربي</t>
  </si>
  <si>
    <t> في بنت حمود بن مرشد الرخيمي</t>
  </si>
  <si>
    <t> زينب بنت مزعل بن حمود البديرى</t>
  </si>
  <si>
    <t> نوال بنت موهق بن سعيد المطيري</t>
  </si>
  <si>
    <t> ليلى بنت فلحان بن سيف المطيري</t>
  </si>
  <si>
    <t> سمر بنت سعود بن حمود المحترش</t>
  </si>
  <si>
    <t> غزيل بنت محمد بن سعد السهلى</t>
  </si>
  <si>
    <t> أثير بنت متعب بن عبدالمحسن الحربى</t>
  </si>
  <si>
    <t> وضحى بنت محمد بن كبيشان البديري</t>
  </si>
  <si>
    <t> منيره بنت غازى بن علي المطيرى</t>
  </si>
  <si>
    <t> عبير بنت خالد بن محمد العسكر</t>
  </si>
  <si>
    <t> نوره بنت عبدالرحمن بن عبدالله الدهش</t>
  </si>
  <si>
    <t> عهود بنت عبدالله بن دهيس المطيري</t>
  </si>
  <si>
    <t> نجلاء فهد عبدالله الشنيفى</t>
  </si>
  <si>
    <t> ندى بنت نايف بن سريان المطيري</t>
  </si>
  <si>
    <t> عبير بنت نايف بن تركي العتيبي</t>
  </si>
  <si>
    <t> ساره بنت مساعد بن عبدالله ابن الأمير</t>
  </si>
  <si>
    <t>5,5</t>
  </si>
  <si>
    <t> بدريه بنت عبدالله بن عيد الحربي</t>
  </si>
  <si>
    <t> رحاب بنت فواز بن محمد المطيري</t>
  </si>
  <si>
    <t> فاطمه بنت سالم بن ثواب المطيري</t>
  </si>
  <si>
    <t> في بنت فلاح بن اعزيز السهلي</t>
  </si>
  <si>
    <t> شيخه بنت خالد بن احمد الشلهوب</t>
  </si>
  <si>
    <t> فاطمه بنت عبدالرحمن بن سعود المقاطي</t>
  </si>
  <si>
    <t> تهاني بنت غازي بن شداد المطيرى</t>
  </si>
  <si>
    <t> شروق بنت فيصل بن سعود الدويش</t>
  </si>
  <si>
    <t> وفاء بنت متعب بن فرج المطيري</t>
  </si>
  <si>
    <r>
      <rPr>
        <b/>
        <sz val="10"/>
        <color indexed="10"/>
        <rFont val="Arabic Transparent"/>
        <charset val="178"/>
      </rPr>
      <t>المتوسط             Average</t>
    </r>
    <r>
      <rPr>
        <sz val="10"/>
        <color indexed="10"/>
        <rFont val="Arabic Transparent"/>
        <charset val="178"/>
      </rPr>
      <t xml:space="preserve"> </t>
    </r>
  </si>
  <si>
    <r>
      <rPr>
        <b/>
        <sz val="10"/>
        <color indexed="10"/>
        <rFont val="Arabic Transparent"/>
        <charset val="178"/>
      </rPr>
      <t>النسبة المئوية              Percentage</t>
    </r>
    <r>
      <rPr>
        <sz val="10"/>
        <color indexed="10"/>
        <rFont val="Arabic Transparent"/>
        <charset val="178"/>
      </rPr>
      <t xml:space="preserve"> </t>
    </r>
  </si>
  <si>
    <t xml:space="preserve">     أستاذ المقرر:</t>
  </si>
  <si>
    <t>د.ميسون مقل</t>
  </si>
  <si>
    <t>رئيس القسم: منى مكية</t>
  </si>
  <si>
    <t>Head of Department:</t>
  </si>
  <si>
    <t>التوقيع:</t>
  </si>
  <si>
    <t xml:space="preserve">    Signature:</t>
  </si>
  <si>
    <t xml:space="preserve">   التوقيع: منى مكية</t>
  </si>
  <si>
    <t xml:space="preserve">           Signature:</t>
  </si>
  <si>
    <t>كيمياء عامة 1</t>
  </si>
  <si>
    <t>General chemistry</t>
  </si>
  <si>
    <t>CHM111</t>
  </si>
  <si>
    <t>CHEM111</t>
  </si>
  <si>
    <r>
      <t xml:space="preserve">                                                 </t>
    </r>
    <r>
      <rPr>
        <b/>
        <sz val="11"/>
        <color rgb="FF351CF2"/>
        <rFont val="Arabic Transparent"/>
      </rPr>
      <t xml:space="preserve">   </t>
    </r>
  </si>
  <si>
    <r>
      <t xml:space="preserve">                                                                                                    </t>
    </r>
    <r>
      <rPr>
        <b/>
        <sz val="12"/>
        <rFont val="Arabic Transparent"/>
      </rPr>
      <t xml:space="preserve">Credit Hours (2+1)     </t>
    </r>
    <r>
      <rPr>
        <b/>
        <sz val="11"/>
        <rFont val="Arabic Transparent"/>
        <charset val="178"/>
      </rPr>
      <t xml:space="preserve">      </t>
    </r>
  </si>
  <si>
    <t>Lecture (2 Hours)</t>
  </si>
  <si>
    <t>H. W</t>
  </si>
  <si>
    <t>RES</t>
  </si>
  <si>
    <t>331202934</t>
  </si>
  <si>
    <t>منوه بنت سعدى بن حمود الرشيدي</t>
  </si>
  <si>
    <t>332202240</t>
  </si>
  <si>
    <t>مها بنت محمد بن عبدالله القطيم</t>
  </si>
  <si>
    <t>332203198</t>
  </si>
  <si>
    <t>ملاك بنت لافي بن عبدالله المطيري</t>
  </si>
  <si>
    <t>332210987</t>
  </si>
  <si>
    <t>روان بنت الحميدي بن احمد الرشيدي</t>
  </si>
  <si>
    <t>Res</t>
  </si>
  <si>
    <t>341204118</t>
  </si>
  <si>
    <t>عليا بنت مشعل بن فتيل المطيري</t>
  </si>
  <si>
    <t>341204124</t>
  </si>
  <si>
    <t>وجدان بنت فهد بن راشد العيسى</t>
  </si>
  <si>
    <t>341204150</t>
  </si>
  <si>
    <t>عائشه بنت سعيد بن مناور المطيري</t>
  </si>
  <si>
    <t>341204269</t>
  </si>
  <si>
    <t>منيره بنت مطلق بن مذكر العتيبي</t>
  </si>
  <si>
    <t>341204326</t>
  </si>
  <si>
    <t>نوره بنت مويزر بن سعد الديحاني</t>
  </si>
  <si>
    <t>341204376</t>
  </si>
  <si>
    <t>غزوى بنت حمد بن نهار المطيرى</t>
  </si>
  <si>
    <t>341204650</t>
  </si>
  <si>
    <t>نوره بنت رفاعي بن مسعود الرشيدي</t>
  </si>
  <si>
    <t>341205103</t>
  </si>
  <si>
    <t>ساره بنت ابراهيم بن زويد الزويد</t>
  </si>
  <si>
    <t>342205318</t>
  </si>
  <si>
    <t>أميره بنت محمد بن سالم الحربى</t>
  </si>
  <si>
    <t>351204759</t>
  </si>
  <si>
    <t>ريما بنت فهد بن محمد الثبيتي العتيبي</t>
  </si>
  <si>
    <t>352204977</t>
  </si>
  <si>
    <t>بشاير بنت محمد بن عبدالهادى الدهمشى العنزى</t>
  </si>
  <si>
    <t>352207150</t>
  </si>
  <si>
    <t>ساره بنت ساري بن سرور المطيري</t>
  </si>
  <si>
    <t>361200678</t>
  </si>
  <si>
    <t>ليلى بنت فلحان بن سيف المطيري</t>
  </si>
  <si>
    <t>361200690</t>
  </si>
  <si>
    <t>سمر بنت سعود بن حمود المحترش</t>
  </si>
  <si>
    <t>361200774</t>
  </si>
  <si>
    <t>مريم بنت سعود بن حمود الجبيري</t>
  </si>
  <si>
    <t>361201289</t>
  </si>
  <si>
    <t>هاجر بنت صنيتان بن هاجد المطيري</t>
  </si>
  <si>
    <t>361201370</t>
  </si>
  <si>
    <t>مها بنت ساعد بن سعيدان المضيبري</t>
  </si>
  <si>
    <t>361201406</t>
  </si>
  <si>
    <t>غزيل بنت محمد بن سعد السهلى</t>
  </si>
  <si>
    <t>361201456</t>
  </si>
  <si>
    <t>أثير بنت متعب بن عبدالمحسن الحربى</t>
  </si>
  <si>
    <t>362200250</t>
  </si>
  <si>
    <t>فاطمه بنت عبدالمغنى بن عتيق الله المطيري</t>
  </si>
  <si>
    <t>362200280</t>
  </si>
  <si>
    <t>عبير بنت خالد بن محمد العسكر</t>
  </si>
  <si>
    <t>362200303</t>
  </si>
  <si>
    <t>هدى بنت حمود بن عجل المطيرى</t>
  </si>
  <si>
    <t>362201125</t>
  </si>
  <si>
    <t>نجود بنت فهد بن الحميدي السعدوني</t>
  </si>
  <si>
    <t>362201130</t>
  </si>
  <si>
    <t>رهف بنت ماجد بن بجاد المطيري</t>
  </si>
  <si>
    <t>362201159</t>
  </si>
  <si>
    <t>نوره بنت عبدالرحمن بن عبدالله الدهش</t>
  </si>
  <si>
    <t>362201489</t>
  </si>
  <si>
    <t>نوره بنت مبارك بن حسين العازمى</t>
  </si>
  <si>
    <t>362203928</t>
  </si>
  <si>
    <t>عهود بنت عبدالله بن دهيس المطيري</t>
  </si>
  <si>
    <t>362204936</t>
  </si>
  <si>
    <t>نجلاء  فهد  عبدالله الشنيفى</t>
  </si>
  <si>
    <t>362204968</t>
  </si>
  <si>
    <t>ندى بنت نايف بن سريان المطيري</t>
  </si>
  <si>
    <t>رئيس القسم:</t>
  </si>
  <si>
    <t xml:space="preserve">   التوقيع:</t>
  </si>
  <si>
    <t>فيزياء عامة2</t>
  </si>
  <si>
    <t>Physics 2</t>
  </si>
  <si>
    <t>PHYS125</t>
  </si>
  <si>
    <t> رقيه بنت راشد بن مرشد المطيري</t>
  </si>
  <si>
    <t> تهاني بنت ثواب بن عايض المطيري</t>
  </si>
  <si>
    <t> صنتا بنت علي بن مضحي الحربي</t>
  </si>
  <si>
    <t> ساره بنت رباح بن عنيزان الرشيدي</t>
  </si>
  <si>
    <t> العنود بنت حمد بن نهار المطيرى</t>
  </si>
  <si>
    <t> منوه بنت معيض بن محسن الرشيدي</t>
  </si>
  <si>
    <t> مشاعل بنت سعد بن عائض المطيري</t>
  </si>
  <si>
    <t> نوري بنت خليف بن بن عياد المطيري</t>
  </si>
  <si>
    <t> الجازي بنت جزاء بن بن علي العضيله</t>
  </si>
  <si>
    <t> غزوى بنت سعد بن بعيجان المطيري</t>
  </si>
  <si>
    <t> افراح بنت باجد بن جبر المطيرى</t>
  </si>
  <si>
    <t> أماني بنت زايد بن مطر المطيرى</t>
  </si>
  <si>
    <t> منيفه بنت سعود بن محسن المطيري</t>
  </si>
  <si>
    <t> لمياء بنت محمد بن شلوه المطيري</t>
  </si>
  <si>
    <t> أميره بنت ناجم بن عواضه ماطر الشبيشيري المطيري</t>
  </si>
  <si>
    <t> نوال بنت حمد بن عبدالرحمن بن سالم</t>
  </si>
  <si>
    <t> مشاعل بنت ثمر بن غازي الميموني</t>
  </si>
  <si>
    <t> جزعاء بنت سعيد بن زبار الظويفري المطيري</t>
  </si>
  <si>
    <t> هبه محمد سراج الدين حريري</t>
  </si>
  <si>
    <t> لطيفه بنت محمد بن عمار المطيري</t>
  </si>
  <si>
    <t> ابتهال بنت عبيد بن عبد الله الرشيدي</t>
  </si>
  <si>
    <t> غادة بنت عبدالعزيز بن مساعد الفنيسان</t>
  </si>
  <si>
    <t> العنود بنت مبارك بن سعد السهلي</t>
  </si>
  <si>
    <t> موضي بنت نامي بن ناصر المطيري</t>
  </si>
  <si>
    <t> ساره بنت غزاي بن شلاح المطيري</t>
  </si>
  <si>
    <t> أحلام بنت سليمان بن سعود الفرهود</t>
  </si>
  <si>
    <t> أثير بنت عبدالمحسن بن ناصر المناع</t>
  </si>
  <si>
    <t>رئيس القسم: د.منى مكية</t>
  </si>
  <si>
    <t>ميسون مقل</t>
  </si>
  <si>
    <t>تصنيف حيوان</t>
  </si>
  <si>
    <t>Animal taxonomy</t>
  </si>
  <si>
    <t>X</t>
  </si>
  <si>
    <t>199+536</t>
  </si>
  <si>
    <t xml:space="preserve">                               ZOO121</t>
  </si>
  <si>
    <t xml:space="preserve">                               </t>
  </si>
  <si>
    <t>C1</t>
  </si>
  <si>
    <t>منوه سعدى حمود</t>
  </si>
  <si>
    <t>نوره بنت غنام بن سعد السهلي</t>
  </si>
  <si>
    <t>ساره بنت مساعد بن عبدالله ابن الأمير</t>
  </si>
  <si>
    <t>العنود بنت عون الله بن خليفه المطيري</t>
  </si>
  <si>
    <t>خلود بنت هابس بن رمحان الرخيمى المطيري</t>
  </si>
  <si>
    <t>امل بنت عوض بن لافي المطيري</t>
  </si>
  <si>
    <t>روان بنت صالح بن عبدالرحمن السرهيد</t>
  </si>
  <si>
    <t>بدور بنت محمد بن عياده السبيعي العنزي</t>
  </si>
  <si>
    <t>تغريد بنت غانم بن غنام المطيري</t>
  </si>
  <si>
    <t>صيته بنت عبدالله بن فراج السهلي</t>
  </si>
  <si>
    <t>نوره بنت ناصر بن عبداالله سلطان الريس</t>
  </si>
  <si>
    <t>حنان بنت عزيز بن مليح الميموني المطيري</t>
  </si>
  <si>
    <t>مجد بنت هايل بن دخيل السبيعي العنزي</t>
  </si>
  <si>
    <t>أنفال بنت عيدان بن محمد العيدان</t>
  </si>
  <si>
    <t>ابتهال بنت عبيد بن عبد الله الرشيدي</t>
  </si>
  <si>
    <t>عذاري بنت سعد بن سعيدان الجبيري</t>
  </si>
  <si>
    <t>العنود بنت مبارك بن سعد السهلي</t>
  </si>
  <si>
    <t>ساره بنت غزاي بن شلاح المطيري</t>
  </si>
  <si>
    <t>الجازي بنت حميد بن حمود المطيرى</t>
  </si>
  <si>
    <t>ساره بنت سعد بن ناصر السنيد</t>
  </si>
  <si>
    <t>ساره بنت رباح بن عنيزان الرشيدي</t>
  </si>
  <si>
    <t>ساره بنت عبدالله بن عبدالرحمن الشيحه</t>
  </si>
  <si>
    <t>حصه بنت عبدالله بن ابراهيم الشلهوب</t>
  </si>
  <si>
    <t>ربا بنت براهيم بن احمد الضعيان</t>
  </si>
  <si>
    <t>فاطمه بنت لفاء بن مسعود المطيري</t>
  </si>
  <si>
    <t>كفايه بنت  سعود بن محمد الرشيدي</t>
  </si>
  <si>
    <t>نجود بنت فهد بن ناصر المفرج</t>
  </si>
  <si>
    <t>أفراح بنت الحميدي بن عايد المطيري</t>
  </si>
  <si>
    <t>فاطمه بنت راشد بن ضاوي الثبيتى</t>
  </si>
  <si>
    <t>خلود بنت خالد بن علي السهلي</t>
  </si>
  <si>
    <t>تهاني بنت مقحم بن بجاد المطيري</t>
  </si>
  <si>
    <t>امل بنت مشعل بن ذويبي المطيري</t>
  </si>
  <si>
    <t>نوف بنت محمد بن عبدالعزيز الجلوي</t>
  </si>
  <si>
    <t>لطيفة بنت فهد بن عبد الله محمد الغانم</t>
  </si>
  <si>
    <t>مرزوقه بنت متاعب بن غويزي الميموني المطيري</t>
  </si>
  <si>
    <t>ريم بنت بدر بن هويدي عامر العجرمي الرشيدي</t>
  </si>
  <si>
    <t>هبه  محمد  سراج الدين حريري</t>
  </si>
  <si>
    <t>غادة بنت عبدالعزيز بن مساعد الفنيسان</t>
  </si>
  <si>
    <t>منيره بنت جدي بن سعد السهلي</t>
  </si>
  <si>
    <t>أحلام بنت سليمان بن سعود الفرهود</t>
  </si>
  <si>
    <t>أثير بنت عبدالمحسن بن ناصر المناع</t>
  </si>
  <si>
    <t>أماني بنت خالد بن علي المطيري</t>
  </si>
  <si>
    <t>د. أمل السيد</t>
  </si>
  <si>
    <r>
      <t>رئيس القسم: د</t>
    </r>
    <r>
      <rPr>
        <b/>
        <sz val="12"/>
        <rFont val="Arial"/>
        <family val="2"/>
      </rPr>
      <t>.منى  مكية</t>
    </r>
  </si>
  <si>
    <t xml:space="preserve"> المملكة النباتية</t>
  </si>
  <si>
    <t>Course Name:  Plant Kindom</t>
  </si>
  <si>
    <t>BOT 122</t>
  </si>
  <si>
    <r>
      <t> </t>
    </r>
    <r>
      <rPr>
        <sz val="12"/>
        <color rgb="FF000000"/>
        <rFont val="Times New Roman"/>
        <family val="1"/>
      </rPr>
      <t>منيفه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سعود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محسن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المطيري</t>
    </r>
  </si>
  <si>
    <r>
      <t> </t>
    </r>
    <r>
      <rPr>
        <sz val="12"/>
        <color rgb="FF000000"/>
        <rFont val="Times New Roman"/>
        <family val="1"/>
      </rPr>
      <t>غزوى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حمد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نهار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المطيرى</t>
    </r>
  </si>
  <si>
    <r>
      <t> </t>
    </r>
    <r>
      <rPr>
        <sz val="12"/>
        <color rgb="FF000000"/>
        <rFont val="Times New Roman"/>
        <family val="1"/>
      </rPr>
      <t>فاطمه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راشد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ضاوي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الثبيتى</t>
    </r>
  </si>
  <si>
    <r>
      <t> </t>
    </r>
    <r>
      <rPr>
        <sz val="12"/>
        <color rgb="FF000000"/>
        <rFont val="Times New Roman"/>
        <family val="1"/>
      </rPr>
      <t>العنود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عون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الله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خليفه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المطيري</t>
    </r>
  </si>
  <si>
    <r>
      <t> </t>
    </r>
    <r>
      <rPr>
        <sz val="12"/>
        <color rgb="FF000000"/>
        <rFont val="Times New Roman"/>
        <family val="1"/>
      </rPr>
      <t>ملاك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مساعد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عبدالرحمن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الرخيمي</t>
    </r>
  </si>
  <si>
    <r>
      <t> </t>
    </r>
    <r>
      <rPr>
        <sz val="12"/>
        <color rgb="FF000000"/>
        <rFont val="Times New Roman"/>
        <family val="1"/>
      </rPr>
      <t>هنادي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محمد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مطلق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خائن</t>
    </r>
  </si>
  <si>
    <r>
      <t> </t>
    </r>
    <r>
      <rPr>
        <sz val="12"/>
        <color rgb="FF000000"/>
        <rFont val="Times New Roman"/>
        <family val="1"/>
      </rPr>
      <t>خلود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هابس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رمحان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الرخيمى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المطيري</t>
    </r>
  </si>
  <si>
    <r>
      <t> </t>
    </r>
    <r>
      <rPr>
        <sz val="12"/>
        <color rgb="FF000000"/>
        <rFont val="Times New Roman"/>
        <family val="1"/>
      </rPr>
      <t>نوره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عواض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سعد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الزاملي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المطيري</t>
    </r>
  </si>
  <si>
    <r>
      <t> </t>
    </r>
    <r>
      <rPr>
        <sz val="12"/>
        <color rgb="FF000000"/>
        <rFont val="Times New Roman"/>
        <family val="1"/>
      </rPr>
      <t>تهاني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ضاحي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مزيد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المطيري</t>
    </r>
  </si>
  <si>
    <r>
      <t> </t>
    </r>
    <r>
      <rPr>
        <sz val="12"/>
        <color rgb="FF000000"/>
        <rFont val="Times New Roman"/>
        <family val="1"/>
      </rPr>
      <t>سعداء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مناور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سعد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العازمي</t>
    </r>
  </si>
  <si>
    <r>
      <t> </t>
    </r>
    <r>
      <rPr>
        <sz val="12"/>
        <color rgb="FF000000"/>
        <rFont val="Times New Roman"/>
        <family val="1"/>
      </rPr>
      <t>الهنوف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فلاح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خابور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الحبلاني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العنزي</t>
    </r>
  </si>
  <si>
    <r>
      <t> </t>
    </r>
    <r>
      <rPr>
        <sz val="12"/>
        <color rgb="FF000000"/>
        <rFont val="Times New Roman"/>
        <family val="1"/>
      </rPr>
      <t>اشواق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فهد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كردي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الوسيدي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الحربي</t>
    </r>
  </si>
  <si>
    <r>
      <t> </t>
    </r>
    <r>
      <rPr>
        <sz val="12"/>
        <color rgb="FF000000"/>
        <rFont val="Times New Roman"/>
        <family val="1"/>
      </rPr>
      <t>ريما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فهد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محمد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الثبيتي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العتيبي</t>
    </r>
  </si>
  <si>
    <r>
      <t> </t>
    </r>
    <r>
      <rPr>
        <sz val="12"/>
        <color rgb="FF000000"/>
        <rFont val="Times New Roman"/>
        <family val="1"/>
      </rPr>
      <t>تغريد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غانم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غنام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المطيري</t>
    </r>
  </si>
  <si>
    <r>
      <t> </t>
    </r>
    <r>
      <rPr>
        <sz val="12"/>
        <color rgb="FF000000"/>
        <rFont val="Times New Roman"/>
        <family val="1"/>
      </rPr>
      <t>ريم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بدر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هويدي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عامر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العجرمي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الرشيدي</t>
    </r>
  </si>
  <si>
    <r>
      <t> </t>
    </r>
    <r>
      <rPr>
        <sz val="12"/>
        <color rgb="FF000000"/>
        <rFont val="Times New Roman"/>
        <family val="1"/>
      </rPr>
      <t>العنود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مبارك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سعد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السهلي</t>
    </r>
  </si>
  <si>
    <r>
      <t> </t>
    </r>
    <r>
      <rPr>
        <sz val="12"/>
        <color rgb="FF000000"/>
        <rFont val="Times New Roman"/>
        <family val="1"/>
      </rPr>
      <t>موضي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نامي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ناصر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المطيري</t>
    </r>
  </si>
  <si>
    <r>
      <t> </t>
    </r>
    <r>
      <rPr>
        <sz val="12"/>
        <color rgb="FF000000"/>
        <rFont val="Times New Roman"/>
        <family val="1"/>
      </rPr>
      <t>ليلى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فلحان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سيف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المطيري</t>
    </r>
  </si>
  <si>
    <r>
      <t> </t>
    </r>
    <r>
      <rPr>
        <sz val="12"/>
        <color rgb="FF000000"/>
        <rFont val="Times New Roman"/>
        <family val="1"/>
      </rPr>
      <t>عهود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حبيب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مرزوق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العازمي</t>
    </r>
  </si>
  <si>
    <t>21,5</t>
  </si>
  <si>
    <r>
      <t> </t>
    </r>
    <r>
      <rPr>
        <sz val="12"/>
        <color rgb="FF000000"/>
        <rFont val="Times New Roman"/>
        <family val="1"/>
      </rPr>
      <t>الجازي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حميد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حمود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المطيرى</t>
    </r>
  </si>
  <si>
    <r>
      <t> </t>
    </r>
    <r>
      <rPr>
        <sz val="12"/>
        <color rgb="FF000000"/>
        <rFont val="Times New Roman"/>
        <family val="1"/>
      </rPr>
      <t>ساره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سعد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ناصر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السنيد</t>
    </r>
  </si>
  <si>
    <r>
      <t> </t>
    </r>
    <r>
      <rPr>
        <sz val="12"/>
        <color rgb="FF000000"/>
        <rFont val="Times New Roman"/>
        <family val="1"/>
      </rPr>
      <t>هاجر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صنيتان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هاجد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المطيري</t>
    </r>
  </si>
  <si>
    <r>
      <t> </t>
    </r>
    <r>
      <rPr>
        <sz val="12"/>
        <color rgb="FF000000"/>
        <rFont val="Times New Roman"/>
        <family val="1"/>
      </rPr>
      <t>أماني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خالد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علي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المطيري</t>
    </r>
  </si>
  <si>
    <r>
      <t> </t>
    </r>
    <r>
      <rPr>
        <sz val="12"/>
        <color rgb="FF000000"/>
        <rFont val="Times New Roman"/>
        <family val="1"/>
      </rPr>
      <t>ميعاد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دحيم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فرحان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الرشيدي</t>
    </r>
  </si>
  <si>
    <r>
      <t> </t>
    </r>
    <r>
      <rPr>
        <sz val="12"/>
        <color rgb="FF000000"/>
        <rFont val="Times New Roman"/>
        <family val="1"/>
      </rPr>
      <t>الهنوف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ابراهيم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عبدالمحسن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الهداب</t>
    </r>
  </si>
  <si>
    <r>
      <t> </t>
    </r>
    <r>
      <rPr>
        <sz val="12"/>
        <color rgb="FF000000"/>
        <rFont val="Times New Roman"/>
        <family val="1"/>
      </rPr>
      <t>غزيل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محمد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سعد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السهلى</t>
    </r>
  </si>
  <si>
    <r>
      <t> </t>
    </r>
    <r>
      <rPr>
        <sz val="12"/>
        <color rgb="FF000000"/>
        <rFont val="Times New Roman"/>
        <family val="1"/>
      </rPr>
      <t>أثير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بنت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متعب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بن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عبدالمحسن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Times New Roman"/>
        <family val="1"/>
      </rPr>
      <t>الحربى</t>
    </r>
  </si>
  <si>
    <t xml:space="preserve">كريمه اخمبس احميدان شعت </t>
  </si>
  <si>
    <t xml:space="preserve">     أستاذ المقرر: د. عائشة أوهاج</t>
  </si>
  <si>
    <t>رئيس القسم: د. مني مكية</t>
  </si>
  <si>
    <t>تقنية التحضيرات المعملية</t>
  </si>
  <si>
    <t>Lab preparation Technology</t>
  </si>
  <si>
    <t>×</t>
  </si>
  <si>
    <t>BIO 124</t>
  </si>
  <si>
    <t xml:space="preserve"> 3ساعات معتمدة</t>
  </si>
  <si>
    <r>
      <t> </t>
    </r>
    <r>
      <rPr>
        <sz val="12"/>
        <color theme="1"/>
        <rFont val="Arial"/>
        <family val="2"/>
      </rPr>
      <t>ساره بنت رباح بن عنيزان الرشيدي</t>
    </r>
  </si>
  <si>
    <r>
      <t> </t>
    </r>
    <r>
      <rPr>
        <sz val="12"/>
        <color theme="1"/>
        <rFont val="Arial"/>
        <family val="2"/>
      </rPr>
      <t>عهود بنت علي بن عبدالمحسن الطيار</t>
    </r>
  </si>
  <si>
    <r>
      <t> </t>
    </r>
    <r>
      <rPr>
        <sz val="12"/>
        <color theme="1"/>
        <rFont val="Arial"/>
        <family val="2"/>
      </rPr>
      <t>ساره بنت عبدالله بن عبدالرحمن الشيحه</t>
    </r>
  </si>
  <si>
    <r>
      <t> </t>
    </r>
    <r>
      <rPr>
        <sz val="12"/>
        <color theme="1"/>
        <rFont val="Arial"/>
        <family val="2"/>
      </rPr>
      <t>منيفه بنت سعود بن محسن المطيري</t>
    </r>
  </si>
  <si>
    <r>
      <t> </t>
    </r>
    <r>
      <rPr>
        <sz val="12"/>
        <color theme="1"/>
        <rFont val="Arial"/>
        <family val="2"/>
      </rPr>
      <t>تهاني بنت جري بن مفلح العتل العازمي</t>
    </r>
  </si>
  <si>
    <r>
      <t> </t>
    </r>
    <r>
      <rPr>
        <sz val="12"/>
        <color theme="1"/>
        <rFont val="Arial"/>
        <family val="2"/>
      </rPr>
      <t>فاطمه بنت لفاء بن مسعود المطيري</t>
    </r>
  </si>
  <si>
    <r>
      <t> </t>
    </r>
    <r>
      <rPr>
        <sz val="12"/>
        <color theme="1"/>
        <rFont val="Arial"/>
        <family val="2"/>
      </rPr>
      <t>ساره بنت ابراهيم بن زويد الزويد</t>
    </r>
  </si>
  <si>
    <r>
      <t> </t>
    </r>
    <r>
      <rPr>
        <sz val="10"/>
        <color theme="1"/>
        <rFont val="Arial"/>
        <family val="2"/>
      </rPr>
      <t>نوره بنت محمد بن جدعان المحلسي المطيري</t>
    </r>
  </si>
  <si>
    <r>
      <t> </t>
    </r>
    <r>
      <rPr>
        <sz val="12"/>
        <color theme="1"/>
        <rFont val="Arial"/>
        <family val="2"/>
      </rPr>
      <t>وسميه بنت حميد بن محمد القعياني</t>
    </r>
  </si>
  <si>
    <r>
      <t> </t>
    </r>
    <r>
      <rPr>
        <sz val="12"/>
        <color theme="1"/>
        <rFont val="Arial"/>
        <family val="2"/>
      </rPr>
      <t>جيهان بنت عبدالله بن مجري البديري</t>
    </r>
  </si>
  <si>
    <r>
      <t> </t>
    </r>
    <r>
      <rPr>
        <sz val="12"/>
        <color theme="1"/>
        <rFont val="Arial"/>
        <family val="2"/>
      </rPr>
      <t>نوال بنت حمد بن عبدالرحمن بن سالم</t>
    </r>
  </si>
  <si>
    <r>
      <t> </t>
    </r>
    <r>
      <rPr>
        <sz val="10"/>
        <color theme="1"/>
        <rFont val="Arial"/>
        <family val="2"/>
      </rPr>
      <t>نجلاء بنت علي بن مضحي الوسيدي الحربي</t>
    </r>
  </si>
  <si>
    <r>
      <t> </t>
    </r>
    <r>
      <rPr>
        <sz val="10"/>
        <color theme="1"/>
        <rFont val="Arial"/>
        <family val="2"/>
      </rPr>
      <t>جزعاء بنت سعيد بن زبار الظويفري المطيري</t>
    </r>
  </si>
  <si>
    <r>
      <t> </t>
    </r>
    <r>
      <rPr>
        <sz val="12"/>
        <color theme="1"/>
        <rFont val="Arial"/>
        <family val="2"/>
      </rPr>
      <t>هبه محمد سراج الدين حريري</t>
    </r>
  </si>
  <si>
    <r>
      <t> </t>
    </r>
    <r>
      <rPr>
        <sz val="12"/>
        <color theme="1"/>
        <rFont val="Arial"/>
        <family val="2"/>
      </rPr>
      <t>لطيفه بنت محمد بن عمار المطيري</t>
    </r>
  </si>
  <si>
    <r>
      <t> </t>
    </r>
    <r>
      <rPr>
        <sz val="12"/>
        <color theme="1"/>
        <rFont val="Arial"/>
        <family val="2"/>
      </rPr>
      <t>موضي بنت نامي بن ناصر المطيري</t>
    </r>
  </si>
  <si>
    <r>
      <t> </t>
    </r>
    <r>
      <rPr>
        <sz val="12"/>
        <color theme="1"/>
        <rFont val="Arial"/>
        <family val="2"/>
      </rPr>
      <t>أثير بنت عبدالمحسن بن ناصر المناع</t>
    </r>
  </si>
  <si>
    <r>
      <t> </t>
    </r>
    <r>
      <rPr>
        <sz val="12"/>
        <color theme="1"/>
        <rFont val="Arial"/>
        <family val="2"/>
      </rPr>
      <t>هاجر بنت صنيتان بن هاجد المطيري</t>
    </r>
  </si>
  <si>
    <r>
      <t> </t>
    </r>
    <r>
      <rPr>
        <sz val="12"/>
        <color theme="1"/>
        <rFont val="Arial"/>
        <family val="2"/>
      </rPr>
      <t>فاطمه بنت حمد بن سعيد الحربي</t>
    </r>
  </si>
  <si>
    <r>
      <t> </t>
    </r>
    <r>
      <rPr>
        <sz val="12"/>
        <color theme="1"/>
        <rFont val="Arial"/>
        <family val="2"/>
      </rPr>
      <t>شيخه بنت حمدان بن حامد المطيري</t>
    </r>
  </si>
  <si>
    <r>
      <t> </t>
    </r>
    <r>
      <rPr>
        <sz val="12"/>
        <color theme="1"/>
        <rFont val="Arial"/>
        <family val="2"/>
      </rPr>
      <t>مها بنت محمد بن عبدالله القطيم</t>
    </r>
  </si>
  <si>
    <r>
      <t> </t>
    </r>
    <r>
      <rPr>
        <sz val="12"/>
        <color theme="1"/>
        <rFont val="Arial"/>
        <family val="2"/>
      </rPr>
      <t>ساره بنت مساعد بن عبدالله ابن الأمير</t>
    </r>
  </si>
  <si>
    <r>
      <t> </t>
    </r>
    <r>
      <rPr>
        <sz val="12"/>
        <color theme="1"/>
        <rFont val="Arial"/>
        <family val="2"/>
      </rPr>
      <t>هدى بنت عبيد بن عبدالله المطيرى</t>
    </r>
  </si>
  <si>
    <r>
      <t> </t>
    </r>
    <r>
      <rPr>
        <sz val="12"/>
        <color theme="1"/>
        <rFont val="Arial"/>
        <family val="2"/>
      </rPr>
      <t>وجدان بنت فهد بن راشد العيسى</t>
    </r>
  </si>
  <si>
    <r>
      <t> </t>
    </r>
    <r>
      <rPr>
        <sz val="10"/>
        <color theme="1"/>
        <rFont val="Arial"/>
        <family val="2"/>
      </rPr>
      <t>أسماء بنت سعود بن محمد الديحاني المطيري</t>
    </r>
  </si>
  <si>
    <t>6,5</t>
  </si>
  <si>
    <r>
      <t> </t>
    </r>
    <r>
      <rPr>
        <sz val="12"/>
        <color theme="1"/>
        <rFont val="Arial"/>
        <family val="2"/>
      </rPr>
      <t>نوره بنت رفاعي بن مسعود الرشيدي</t>
    </r>
  </si>
  <si>
    <r>
      <t> </t>
    </r>
    <r>
      <rPr>
        <sz val="12"/>
        <color theme="1"/>
        <rFont val="Arial"/>
        <family val="2"/>
      </rPr>
      <t>بشاير بنت سياف بن عويض الرخيمي</t>
    </r>
  </si>
  <si>
    <r>
      <t> </t>
    </r>
    <r>
      <rPr>
        <sz val="12"/>
        <color theme="1"/>
        <rFont val="Arial"/>
        <family val="2"/>
      </rPr>
      <t>خلود بنت خالد بن علي السهلي</t>
    </r>
  </si>
  <si>
    <r>
      <t> </t>
    </r>
    <r>
      <rPr>
        <sz val="12"/>
        <color theme="1"/>
        <rFont val="Arial"/>
        <family val="2"/>
      </rPr>
      <t>جواهر بنت سعود بن غلاب المطيري</t>
    </r>
  </si>
  <si>
    <r>
      <t> </t>
    </r>
    <r>
      <rPr>
        <sz val="12"/>
        <color theme="1"/>
        <rFont val="Arial"/>
        <family val="2"/>
      </rPr>
      <t>هنادي بنت محمد بن مطلق بن خائن</t>
    </r>
  </si>
  <si>
    <r>
      <t> </t>
    </r>
    <r>
      <rPr>
        <sz val="12"/>
        <color theme="1"/>
        <rFont val="Arial"/>
        <family val="2"/>
      </rPr>
      <t>عجايب بنت دبلان بن طليحان العازمي</t>
    </r>
  </si>
  <si>
    <r>
      <t> </t>
    </r>
    <r>
      <rPr>
        <sz val="12"/>
        <color theme="1"/>
        <rFont val="Arial"/>
        <family val="2"/>
      </rPr>
      <t>امل بنت مشعل بن ذويبي المطيري</t>
    </r>
  </si>
  <si>
    <r>
      <t> </t>
    </r>
    <r>
      <rPr>
        <sz val="12"/>
        <color theme="1"/>
        <rFont val="Arial"/>
        <family val="2"/>
      </rPr>
      <t>نوره بنت سلطان بن محمد المطيري</t>
    </r>
  </si>
  <si>
    <r>
      <t> </t>
    </r>
    <r>
      <rPr>
        <sz val="12"/>
        <color theme="1"/>
        <rFont val="Arial"/>
        <family val="2"/>
      </rPr>
      <t>دانه بنت عبدالله بن ناصر العود</t>
    </r>
  </si>
  <si>
    <r>
      <t> </t>
    </r>
    <r>
      <rPr>
        <sz val="12"/>
        <color theme="1"/>
        <rFont val="Arial"/>
        <family val="2"/>
      </rPr>
      <t>مرام بنت عوض بن جري السبهان</t>
    </r>
  </si>
  <si>
    <r>
      <t> </t>
    </r>
    <r>
      <rPr>
        <sz val="10"/>
        <color theme="1"/>
        <rFont val="Arial"/>
        <family val="2"/>
      </rPr>
      <t>الهنوف بنت فلاح بن خابور الحبلاني العنزي</t>
    </r>
  </si>
  <si>
    <r>
      <t> </t>
    </r>
    <r>
      <rPr>
        <sz val="12"/>
        <color theme="1"/>
        <rFont val="Arial"/>
        <family val="2"/>
      </rPr>
      <t>منيره بنت دواس بن ثامر الدعجاني</t>
    </r>
  </si>
  <si>
    <r>
      <t> </t>
    </r>
    <r>
      <rPr>
        <sz val="12"/>
        <color theme="1"/>
        <rFont val="Arial"/>
        <family val="2"/>
      </rPr>
      <t>مزنه بنت عوض بن باجد الغيداني الحربي</t>
    </r>
  </si>
  <si>
    <r>
      <t> </t>
    </r>
    <r>
      <rPr>
        <sz val="12"/>
        <color theme="1"/>
        <rFont val="Arial"/>
        <family val="2"/>
      </rPr>
      <t>بدور بنت محمد بن عياده السبيعي العنزي</t>
    </r>
  </si>
  <si>
    <r>
      <t> </t>
    </r>
    <r>
      <rPr>
        <sz val="12"/>
        <color theme="1"/>
        <rFont val="Arial"/>
        <family val="2"/>
      </rPr>
      <t>تغريد بنت غانم بن غنام المطيري</t>
    </r>
  </si>
  <si>
    <r>
      <t> </t>
    </r>
    <r>
      <rPr>
        <sz val="10"/>
        <color theme="1"/>
        <rFont val="Arial"/>
        <family val="2"/>
      </rPr>
      <t>حنان بنت عزيز بن مليح الميموني المطيري</t>
    </r>
  </si>
  <si>
    <r>
      <t> </t>
    </r>
    <r>
      <rPr>
        <sz val="12"/>
        <color theme="1"/>
        <rFont val="Arial"/>
        <family val="2"/>
      </rPr>
      <t>أنفال بنت عيدان بن محمد العيدان</t>
    </r>
  </si>
  <si>
    <r>
      <t> </t>
    </r>
    <r>
      <rPr>
        <sz val="12"/>
        <color theme="1"/>
        <rFont val="Arial"/>
        <family val="2"/>
      </rPr>
      <t>ابتهال بنت عبيد بن عبد الله الرشيدي</t>
    </r>
  </si>
  <si>
    <r>
      <t> </t>
    </r>
    <r>
      <rPr>
        <sz val="12"/>
        <color theme="1"/>
        <rFont val="Arial"/>
        <family val="2"/>
      </rPr>
      <t>غادة بنت عبدالعزيز بن مساعد الفنيسان</t>
    </r>
  </si>
  <si>
    <r>
      <t> </t>
    </r>
    <r>
      <rPr>
        <sz val="12"/>
        <color theme="1"/>
        <rFont val="Arial"/>
        <family val="2"/>
      </rPr>
      <t>العنود بنت مبارك بن سعد السهلي</t>
    </r>
  </si>
  <si>
    <r>
      <t> </t>
    </r>
    <r>
      <rPr>
        <sz val="12"/>
        <color theme="1"/>
        <rFont val="Arial"/>
        <family val="2"/>
      </rPr>
      <t>الجازي بنت حميد بن حمود المطيرى</t>
    </r>
  </si>
  <si>
    <r>
      <t> </t>
    </r>
    <r>
      <rPr>
        <sz val="12"/>
        <color theme="1"/>
        <rFont val="Arial"/>
        <family val="2"/>
      </rPr>
      <t>أحلام بنت سليمان بن سعود الفرهود</t>
    </r>
  </si>
  <si>
    <r>
      <t> </t>
    </r>
    <r>
      <rPr>
        <sz val="12"/>
        <color theme="1"/>
        <rFont val="Arial"/>
        <family val="2"/>
      </rPr>
      <t>ساره بنت مناحي بن دغيشم الدغيشم</t>
    </r>
  </si>
  <si>
    <r>
      <t> </t>
    </r>
    <r>
      <rPr>
        <sz val="12"/>
        <color theme="1"/>
        <rFont val="Arial"/>
        <family val="2"/>
      </rPr>
      <t>ساره بنت سعد بن ناصر السنيد</t>
    </r>
  </si>
  <si>
    <r>
      <t> </t>
    </r>
    <r>
      <rPr>
        <sz val="12"/>
        <color theme="1"/>
        <rFont val="Arial"/>
        <family val="2"/>
      </rPr>
      <t>غزيل بنت محمد بن سعد السهلى</t>
    </r>
  </si>
  <si>
    <r>
      <t> </t>
    </r>
    <r>
      <rPr>
        <sz val="12"/>
        <color theme="1"/>
        <rFont val="Arial"/>
        <family val="2"/>
      </rPr>
      <t>صيته صالح سعد المطيري</t>
    </r>
  </si>
  <si>
    <t>علم الخلية</t>
  </si>
  <si>
    <t>Cytology</t>
  </si>
  <si>
    <t>191+201</t>
  </si>
  <si>
    <t>BIO 123</t>
  </si>
  <si>
    <t>عهود بنت علي بن عبدالمحسن الطيار</t>
  </si>
  <si>
    <t>B3</t>
  </si>
  <si>
    <t>C4</t>
  </si>
  <si>
    <t>نوره بنت محمد بن جدعان المحلسي المطيري</t>
  </si>
  <si>
    <t>جواهر بنت سعود بن غلاب المطيري</t>
  </si>
  <si>
    <t>جيهان بنت عبدالله بن مجري البديري</t>
  </si>
  <si>
    <t>حصه بنت سليمان بن عبدالعزيز المقيل</t>
  </si>
  <si>
    <t>نجوى بنت مسعود بن دكام نجعي</t>
  </si>
  <si>
    <t>جزعاء بنت سعيد بن زبار الظويفري المطيري</t>
  </si>
  <si>
    <t>نوره بنت عوض بن باجد الغيداني الحربي</t>
  </si>
  <si>
    <t>نوال بنت موهق بن سعيد المطيري</t>
  </si>
  <si>
    <t>فاطمه بنت حمد بن سعيد الحربي</t>
  </si>
  <si>
    <t>صيته  صالح  سعد المطيري</t>
  </si>
  <si>
    <t> ساره بنت عبدالله بن عبدالرحمن الشيحه</t>
  </si>
  <si>
    <t> ربا بنت براهيم بن احمد الضعيان</t>
  </si>
  <si>
    <t> خلود بنت خالد بن علي السهلي</t>
  </si>
  <si>
    <t> امل بنت مشعل بن ذويبي المطيري</t>
  </si>
  <si>
    <t> خلود بنت هابس بن رمحان الرخيمى المطيري</t>
  </si>
  <si>
    <t> مريم بنت حمود بن منور زبن العجرمي الرشيدي</t>
  </si>
  <si>
    <t> اشواق بنت فهد بن كردي الوسيدي الحربي</t>
  </si>
  <si>
    <t> نجلاء بنت علي بن مضحي الوسيدي الحربي</t>
  </si>
  <si>
    <t> اثير بنت الحميدي بن مبارك المطيري</t>
  </si>
  <si>
    <t> ريم بنت بدر بن هويدي عامر العجرمي الرشيدي</t>
  </si>
  <si>
    <t> بشاير بنت محمد بن عبدالهادىالدهمشىالعنزى</t>
  </si>
  <si>
    <t> الجازي بنت حميد بن حمود المطيرى</t>
  </si>
  <si>
    <t> ساره بنت مناحي بن دغيشمالدغيشم</t>
  </si>
  <si>
    <t> ساره بنت سعد بن ناصر السنيد</t>
  </si>
  <si>
    <t> هاجر بنت صنيتان بن هاجد المطيري</t>
  </si>
  <si>
    <t>د.زينب الطاهر</t>
  </si>
  <si>
    <t>الشكل الظاهري للنبات الزهري و تشريحه</t>
  </si>
  <si>
    <t xml:space="preserve">                     BOT 212          </t>
  </si>
  <si>
    <t>Course Code BOT 212</t>
  </si>
  <si>
    <t>اشواق بنت خالد بن سعود الشلاحي المطيري</t>
  </si>
  <si>
    <t>صيته بنت نايف بن عبدالرحمن الدويش</t>
  </si>
  <si>
    <t>منال بنت ساير بن دحيم المطيري</t>
  </si>
  <si>
    <t>ريم بنت نماء بن ناصر المطيري</t>
  </si>
  <si>
    <t>هيا بنت مهدي بن هويدي الرشيدي</t>
  </si>
  <si>
    <t>رقيه بنت عبدالله بن عبدالرزاق الشيحه</t>
  </si>
  <si>
    <t>بيان بنت سعود بن مشعل المطيري</t>
  </si>
  <si>
    <t>وصايف بنت محماس بن عويض المطيري</t>
  </si>
  <si>
    <t>العنود بنت عبدالله بن خريف الخريف</t>
  </si>
  <si>
    <t>أسماء بنت سعود بن محمد الديحاني المطيري</t>
  </si>
  <si>
    <t>انوار بنت محمد بن ضيدان السهلي</t>
  </si>
  <si>
    <t>ياسمين بنت ذرف بن فرحان المشعلى الرشيدى</t>
  </si>
  <si>
    <t>بنان بنت ابراهيم بن صالح الوهبي</t>
  </si>
  <si>
    <t>حصه بنت هلال عمران بن عائض السحيمي</t>
  </si>
  <si>
    <t>وسميه بنت حميد بن محمد القعياني</t>
  </si>
  <si>
    <t>غريبه بنت محمد بن مسند ذويبان الميموني المطيرى</t>
  </si>
  <si>
    <t>مريم بنت صالح بن محمد المشعلي الرشيدي</t>
  </si>
  <si>
    <t>أمل بنت عوض بن لافي المطيري</t>
  </si>
  <si>
    <t>أبرار بنت جزاء بن شداد الجبلي المطيري</t>
  </si>
  <si>
    <t>ورود بنت رجاء بن حمود المطيري</t>
  </si>
  <si>
    <t>العنود بنت ناصر بن بدر المطيري</t>
  </si>
  <si>
    <t>خديجة بنت سعيد بن هديان المطيري</t>
  </si>
  <si>
    <t>تهاني بنت جالس بن متعب الحربي</t>
  </si>
  <si>
    <t>Histology</t>
  </si>
  <si>
    <t>ZOO 211</t>
  </si>
  <si>
    <t> عمشاء بنت سعد بن عليان الحربي</t>
  </si>
  <si>
    <t> ريم بنت نماء بن ناصر المطيري</t>
  </si>
  <si>
    <t> ريميه بنت عبدالرحمن بن سفران المطيري</t>
  </si>
  <si>
    <t> هيا بنت مهدي بن هويدي الرشيدي</t>
  </si>
  <si>
    <t> رقيه بنت عبدالله بن عبدالرزاق الشيحه</t>
  </si>
  <si>
    <t> بيان بنت سعود بن مشعل المطيري</t>
  </si>
  <si>
    <t> ملاك بنت لافي بن عبدالله المطيري</t>
  </si>
  <si>
    <t> وصايف بنت محماس بن عويض المطيري</t>
  </si>
  <si>
    <t> آبرار بنت سعد بن محمد الحربي</t>
  </si>
  <si>
    <t> منيره بنت مطلق بن مذكر العتيبي</t>
  </si>
  <si>
    <t> أفراح بنت الحميدي بن عايد المطيري</t>
  </si>
  <si>
    <t> أسماء بنت سعود بن محمد الديحاني المطيري</t>
  </si>
  <si>
    <t> هياء بنت عبدالمحسن بن سليمان الحماد</t>
  </si>
  <si>
    <t> فاطمه بنت راشد بن ضاوي الثبيتى</t>
  </si>
  <si>
    <t> ياسمين بنت ذرف بن فرحان المشعلى الرشيدى</t>
  </si>
  <si>
    <t> بشاير بنت سياف بن عويض الرخيمي</t>
  </si>
  <si>
    <t> بنان بنت ابراهيم بن صالح الوهبي</t>
  </si>
  <si>
    <t> ريم بنت عواض بن عويض المطيري</t>
  </si>
  <si>
    <t> حصه بنت هلال عمران بن عائض السحيمي</t>
  </si>
  <si>
    <t> طفله بنت علي بن مطلق المطيري</t>
  </si>
  <si>
    <t> نوره بنت سلطان بن محمد المطيري</t>
  </si>
  <si>
    <t> غريبه بنت محمد بن مسند ذويبان الميموني المطيرى</t>
  </si>
  <si>
    <t> مريم بنت صالح بن محمد المشعلي الرشيدي</t>
  </si>
  <si>
    <t> بدور بنت محمد بن عياده السبيعي العنزي</t>
  </si>
  <si>
    <t> أنفال بنت عيدان بن محمد العيدان</t>
  </si>
  <si>
    <t> ورود بنت رجاء بن حمود المطيري</t>
  </si>
  <si>
    <t> العنود بنت ناصر بن بدر المطيري</t>
  </si>
  <si>
    <t> خديجة بنت سعيد بن هديان المطيري</t>
  </si>
  <si>
    <t> تهاني بنت جالس بن متعب الحربي</t>
  </si>
  <si>
    <t>د. زينب الطاهر</t>
  </si>
  <si>
    <t xml:space="preserve">كيمياء حيوية </t>
  </si>
  <si>
    <t>Biochemistry</t>
  </si>
  <si>
    <t>CHEM202</t>
  </si>
  <si>
    <t>عفاف بنت عبدالله بن حصن المطيري</t>
  </si>
  <si>
    <t>مشاعل بنت علي بن عبدالمحسن الاحيدب</t>
  </si>
  <si>
    <t>العنود بنت حمد بن نهار المطيرى</t>
  </si>
  <si>
    <t>نوره بنت محيل بن عبدالله المطيري</t>
  </si>
  <si>
    <t>صيته بنت  نايف بن  عبدالرحمن الدويش</t>
  </si>
  <si>
    <t>الجازي بنت جزاء بن بن علي العضيله</t>
  </si>
  <si>
    <t>وصايف بنت ساري بن ثابت المطيري</t>
  </si>
  <si>
    <t>افراح بنت باجد بن جبر المطيرى</t>
  </si>
  <si>
    <t>أريج بنت لافي بن عواد المطيري</t>
  </si>
  <si>
    <t>أماني بنت زايد بن مطر المطيرى</t>
  </si>
  <si>
    <t>معالي بنت عبدالله بن غانم السعدوني</t>
  </si>
  <si>
    <t>أريج بنت عليان بن غازي الحربي</t>
  </si>
  <si>
    <t>لمياء بنت محمد بن شلوه المطيري</t>
  </si>
  <si>
    <t>نشمية بنت محمد بن ماشع المطيري</t>
  </si>
  <si>
    <t>سلطانة بنت منور بن مرزوق الحربي</t>
  </si>
  <si>
    <t>شعيع بنت عبدالله بن رفاع المطيري</t>
  </si>
  <si>
    <t>منيره بنت ضيدان بن مسعود السهلي</t>
  </si>
  <si>
    <t>مرام بنت عوض بن جري السبهان</t>
  </si>
  <si>
    <t>شهد بنت حمد بن مفرج مانع  المانع</t>
  </si>
  <si>
    <t>العنود بنت عبدالعزيز بن عبدالله العتيبي</t>
  </si>
  <si>
    <t>رحاب بنت لافي بن طالع الجش</t>
  </si>
  <si>
    <t>مها بنت جار الله بن محمد المريخي المطيري</t>
  </si>
  <si>
    <t>بشرى بنت سنيد بن ناصر عبد الله السنيد</t>
  </si>
  <si>
    <t>وضحى بنت عبدالله بن محمد المحيميد السهلي</t>
  </si>
  <si>
    <t>أ.منيرة  الزومان</t>
  </si>
  <si>
    <t xml:space="preserve">علم البكتيريا </t>
  </si>
  <si>
    <t xml:space="preserve">Bacteriology </t>
  </si>
  <si>
    <t>BOT 222</t>
  </si>
  <si>
    <t>321205211</t>
  </si>
  <si>
    <t>331203478</t>
  </si>
  <si>
    <t>331203676</t>
  </si>
  <si>
    <t>341204141</t>
  </si>
  <si>
    <t>آبرار بنت سعد بن محمد الحربي</t>
  </si>
  <si>
    <t>341204511</t>
  </si>
  <si>
    <t>هياء بنت عبدالمحسن بن سليمان الحماد</t>
  </si>
  <si>
    <t>341205377</t>
  </si>
  <si>
    <t>341206064</t>
  </si>
  <si>
    <t>351202122</t>
  </si>
  <si>
    <t>351202133</t>
  </si>
  <si>
    <t>351202136</t>
  </si>
  <si>
    <t>351202198</t>
  </si>
  <si>
    <t>351202260</t>
  </si>
  <si>
    <t>ربى بنت عبدالعزيز بن عبدالرحمن العيد</t>
  </si>
  <si>
    <t>351202364</t>
  </si>
  <si>
    <t>351204040</t>
  </si>
  <si>
    <t>351205042</t>
  </si>
  <si>
    <t>351205063</t>
  </si>
  <si>
    <t>351205399</t>
  </si>
  <si>
    <t>مزنه بنت عوض بن باجد الغيداني الحربي</t>
  </si>
  <si>
    <t>351205501</t>
  </si>
  <si>
    <t>في بنت حمود بن مرشد الرخيمي</t>
  </si>
  <si>
    <t>351205558</t>
  </si>
  <si>
    <t>352204817</t>
  </si>
  <si>
    <t>352204990</t>
  </si>
  <si>
    <t>352207480</t>
  </si>
  <si>
    <t>منار  عبدالحميد  حسن حاج امين</t>
  </si>
  <si>
    <t>د.إيناس  شعبان</t>
  </si>
  <si>
    <t>رئيس القسم: د. منى مكية</t>
  </si>
  <si>
    <t>مفصلياتورخويات وجلدشوكيات</t>
  </si>
  <si>
    <t>Arthropobda,mollusca&amp; Echinodermata</t>
  </si>
  <si>
    <t>ZOO 221</t>
  </si>
  <si>
    <t>RES papers</t>
  </si>
  <si>
    <t>الهنوف بنت ترحيب بن محمد المطيري</t>
  </si>
  <si>
    <t xml:space="preserve"> عهود بنت علي بن عبدالمحسن الطيار</t>
  </si>
  <si>
    <t xml:space="preserve"> معالي بنت عبدالله بن غانم السعدوني</t>
  </si>
  <si>
    <t xml:space="preserve"> وجدان بنت فهد بن راشد العيسى</t>
  </si>
  <si>
    <t xml:space="preserve"> آبرار بنت سعد بن محمد الحربي</t>
  </si>
  <si>
    <t xml:space="preserve"> ساره بنت ابراهيم بن زويد الزويد</t>
  </si>
  <si>
    <t xml:space="preserve"> ريم بنت عواض بن عويض المطيري</t>
  </si>
  <si>
    <t xml:space="preserve"> مرام بنت عوض بن جري السبهان</t>
  </si>
  <si>
    <t xml:space="preserve"> شهد بنت حمد بن مفرج مانع المانع</t>
  </si>
  <si>
    <t xml:space="preserve"> العنود بنت عبدالعزيز بن عبدالله العتيبي</t>
  </si>
  <si>
    <t xml:space="preserve"> رحاب بنت لافي بن طالع الجش</t>
  </si>
  <si>
    <t xml:space="preserve"> مها بنت جار الله بن محمد المريخي المطيري</t>
  </si>
  <si>
    <t xml:space="preserve"> ربى بنت عبدالعزيز بن عبدالرحمن العيد</t>
  </si>
  <si>
    <t>نوره بنت نقاء بن هزاع المطيري</t>
  </si>
  <si>
    <t xml:space="preserve"> نوره بنت جبر بن زنيفر الهاملي</t>
  </si>
  <si>
    <t xml:space="preserve"> بشرى بنت سنيد بن ناصر عبد الله السنيد</t>
  </si>
  <si>
    <t xml:space="preserve"> بشائر بنت عبد الله بن احمد الحماد</t>
  </si>
  <si>
    <t xml:space="preserve"> وضحى بنت عبدالله بن محمد المحيميد السهلي</t>
  </si>
  <si>
    <t>منار عبدالحميد حسن حاج امين</t>
  </si>
  <si>
    <t xml:space="preserve">الإحصاء الحيوي </t>
  </si>
  <si>
    <t>STAT101</t>
  </si>
  <si>
    <r>
      <t xml:space="preserve">                                                                                                    </t>
    </r>
    <r>
      <rPr>
        <b/>
        <sz val="12"/>
        <rFont val="Arabic Transparent"/>
      </rPr>
      <t xml:space="preserve">Credit Hours (2)     </t>
    </r>
    <r>
      <rPr>
        <b/>
        <sz val="11"/>
        <rFont val="Arabic Transparent"/>
        <charset val="178"/>
      </rPr>
      <t xml:space="preserve">      </t>
    </r>
  </si>
  <si>
    <t>exersis  (1 Hours)</t>
  </si>
  <si>
    <r>
      <t> </t>
    </r>
    <r>
      <rPr>
        <sz val="11"/>
        <color theme="1"/>
        <rFont val="Arial"/>
        <family val="2"/>
      </rPr>
      <t>منيرة بنت سعد بن عبدالله البديعة القحطاني</t>
    </r>
  </si>
  <si>
    <r>
      <t> </t>
    </r>
    <r>
      <rPr>
        <sz val="11"/>
        <color theme="1"/>
        <rFont val="Arial"/>
        <family val="2"/>
      </rPr>
      <t>دلال بنت محمد بن زيد المطيري</t>
    </r>
  </si>
  <si>
    <r>
      <t> </t>
    </r>
    <r>
      <rPr>
        <sz val="11"/>
        <color theme="1"/>
        <rFont val="Arial"/>
        <family val="2"/>
      </rPr>
      <t>ساره بنت رباح بن عنيزان الرشيدي</t>
    </r>
  </si>
  <si>
    <r>
      <t> </t>
    </r>
    <r>
      <rPr>
        <sz val="11"/>
        <color theme="1"/>
        <rFont val="Arial"/>
        <family val="2"/>
      </rPr>
      <t>مشاعل بنت علي بن عبدالمحسن الاحيدب</t>
    </r>
  </si>
  <si>
    <r>
      <t> </t>
    </r>
    <r>
      <rPr>
        <sz val="11"/>
        <color theme="1"/>
        <rFont val="Arial"/>
        <family val="2"/>
      </rPr>
      <t>حصه بنت حمود بن محمد المطيري</t>
    </r>
  </si>
  <si>
    <r>
      <t> </t>
    </r>
    <r>
      <rPr>
        <sz val="11"/>
        <color theme="1"/>
        <rFont val="Arial"/>
        <family val="2"/>
      </rPr>
      <t>معالي بنت حميد بن حمود المطيرى</t>
    </r>
  </si>
  <si>
    <r>
      <t> </t>
    </r>
    <r>
      <rPr>
        <sz val="11"/>
        <color theme="1"/>
        <rFont val="Arial"/>
        <family val="2"/>
      </rPr>
      <t>نوري بنت خليف بن بن عياد المطيري</t>
    </r>
  </si>
  <si>
    <r>
      <t> </t>
    </r>
    <r>
      <rPr>
        <sz val="11"/>
        <color theme="1"/>
        <rFont val="Arial"/>
        <family val="2"/>
      </rPr>
      <t>الجازي بنت جزاء بن بن علي العضيله</t>
    </r>
  </si>
  <si>
    <r>
      <t> </t>
    </r>
    <r>
      <rPr>
        <sz val="11"/>
        <color theme="1"/>
        <rFont val="Arial"/>
        <family val="2"/>
      </rPr>
      <t>ساره بنت عبدالله بن عبدالرحمن الشيحه</t>
    </r>
  </si>
  <si>
    <r>
      <t> </t>
    </r>
    <r>
      <rPr>
        <sz val="11"/>
        <color theme="1"/>
        <rFont val="Arial"/>
        <family val="2"/>
      </rPr>
      <t>افراح بنت باجد بن جبر المطيرى</t>
    </r>
  </si>
  <si>
    <r>
      <t> </t>
    </r>
    <r>
      <rPr>
        <sz val="11"/>
        <color theme="1"/>
        <rFont val="Arial"/>
        <family val="2"/>
      </rPr>
      <t>أماني بنت زايد بن مطر المطيرى</t>
    </r>
  </si>
  <si>
    <r>
      <t> </t>
    </r>
    <r>
      <rPr>
        <sz val="11"/>
        <color theme="1"/>
        <rFont val="Arial"/>
        <family val="2"/>
      </rPr>
      <t>نوره بنت محمد بن احمد العامر</t>
    </r>
  </si>
  <si>
    <r>
      <t> </t>
    </r>
    <r>
      <rPr>
        <sz val="11"/>
        <color theme="1"/>
        <rFont val="Arial"/>
        <family val="2"/>
      </rPr>
      <t>لمياء بنت محمد بن شلوه المطيري</t>
    </r>
  </si>
  <si>
    <r>
      <t> </t>
    </r>
    <r>
      <rPr>
        <sz val="11"/>
        <color theme="1"/>
        <rFont val="Arial"/>
        <family val="2"/>
      </rPr>
      <t>ميعاد بنت حميد بن حمود المطيرى</t>
    </r>
  </si>
  <si>
    <r>
      <t> </t>
    </r>
    <r>
      <rPr>
        <sz val="11"/>
        <color theme="1"/>
        <rFont val="Arial"/>
        <family val="2"/>
      </rPr>
      <t>مشاعل بنت فلاح بن خالد المحلسي</t>
    </r>
  </si>
  <si>
    <r>
      <t> </t>
    </r>
    <r>
      <rPr>
        <sz val="11"/>
        <color theme="1"/>
        <rFont val="Arial"/>
        <family val="2"/>
      </rPr>
      <t>نجود بنت فهد بن ناصر المفرج</t>
    </r>
  </si>
  <si>
    <r>
      <t> </t>
    </r>
    <r>
      <rPr>
        <sz val="11"/>
        <color theme="1"/>
        <rFont val="Arial"/>
        <family val="2"/>
      </rPr>
      <t>منيره بنت ضيدان بن مسعود السهلي</t>
    </r>
  </si>
  <si>
    <r>
      <t> </t>
    </r>
    <r>
      <rPr>
        <sz val="11"/>
        <color theme="1"/>
        <rFont val="Arial"/>
        <family val="2"/>
      </rPr>
      <t>انوار بنت محمد بن ضيدان السهلي</t>
    </r>
  </si>
  <si>
    <r>
      <t> </t>
    </r>
    <r>
      <rPr>
        <sz val="11"/>
        <color theme="1"/>
        <rFont val="Arial"/>
        <family val="2"/>
      </rPr>
      <t>ساره بنت ابراهيم بن زويد الزويد</t>
    </r>
  </si>
  <si>
    <r>
      <t> </t>
    </r>
    <r>
      <rPr>
        <sz val="11"/>
        <color theme="1"/>
        <rFont val="Arial"/>
        <family val="2"/>
      </rPr>
      <t>بنان بنت ابراهيم بن صالح الوهبي</t>
    </r>
  </si>
  <si>
    <r>
      <t> </t>
    </r>
    <r>
      <rPr>
        <sz val="11"/>
        <color theme="1"/>
        <rFont val="Arial"/>
        <family val="2"/>
      </rPr>
      <t>ريم بنت عواض بن عويض المطيري</t>
    </r>
  </si>
  <si>
    <r>
      <t> </t>
    </r>
    <r>
      <rPr>
        <sz val="11"/>
        <color theme="1"/>
        <rFont val="Arial"/>
        <family val="2"/>
      </rPr>
      <t>حصه بنت هلال عمران بن عائض السحيمي</t>
    </r>
  </si>
  <si>
    <r>
      <t> </t>
    </r>
    <r>
      <rPr>
        <sz val="11"/>
        <color theme="1"/>
        <rFont val="Arial"/>
        <family val="2"/>
      </rPr>
      <t>شهد بنت حمد بن مفرج مانع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Arial"/>
        <family val="2"/>
      </rPr>
      <t>المانع</t>
    </r>
  </si>
  <si>
    <r>
      <t> </t>
    </r>
    <r>
      <rPr>
        <sz val="11"/>
        <color theme="1"/>
        <rFont val="Arial"/>
        <family val="2"/>
      </rPr>
      <t>العنود بنت عبدالعزيز بن عبدالله العتيبي</t>
    </r>
  </si>
  <si>
    <r>
      <t> </t>
    </r>
    <r>
      <rPr>
        <sz val="11"/>
        <color theme="1"/>
        <rFont val="Arial"/>
        <family val="2"/>
      </rPr>
      <t>رحاب بنت لافي بن طالع الجش</t>
    </r>
  </si>
  <si>
    <r>
      <t> </t>
    </r>
    <r>
      <rPr>
        <sz val="11"/>
        <color theme="1"/>
        <rFont val="Arial"/>
        <family val="2"/>
      </rPr>
      <t>مها بنت جار الله بن محمد المريخي المطيري</t>
    </r>
  </si>
  <si>
    <r>
      <t> </t>
    </r>
    <r>
      <rPr>
        <sz val="11"/>
        <color theme="1"/>
        <rFont val="Arial"/>
        <family val="2"/>
      </rPr>
      <t>ربى بنت عبدالعزيز بن عبدالرحمن العيد</t>
    </r>
  </si>
  <si>
    <r>
      <t> </t>
    </r>
    <r>
      <rPr>
        <sz val="11"/>
        <color theme="1"/>
        <rFont val="Arial"/>
        <family val="2"/>
      </rPr>
      <t>نوره بنت نقاء بن هزاع المطيري</t>
    </r>
  </si>
  <si>
    <r>
      <t> </t>
    </r>
    <r>
      <rPr>
        <sz val="11"/>
        <color theme="1"/>
        <rFont val="Arial"/>
        <family val="2"/>
      </rPr>
      <t>بشرى بنت سنيد بن ناصر عبد الله السنيد</t>
    </r>
  </si>
  <si>
    <r>
      <t> </t>
    </r>
    <r>
      <rPr>
        <sz val="11"/>
        <color theme="1"/>
        <rFont val="Arial"/>
        <family val="2"/>
      </rPr>
      <t>وضحى بنت عبدالله بن محمد المحيميد السهلي</t>
    </r>
  </si>
  <si>
    <r>
      <t> </t>
    </r>
    <r>
      <rPr>
        <sz val="11"/>
        <color theme="1"/>
        <rFont val="Arial"/>
        <family val="2"/>
      </rPr>
      <t>أماني بنت خالد بن علي المطيري</t>
    </r>
  </si>
  <si>
    <t>أ. وفاء المنسي</t>
  </si>
  <si>
    <t>Biostatstics</t>
  </si>
  <si>
    <t>حبليات</t>
  </si>
  <si>
    <t>Chordata</t>
  </si>
  <si>
    <t>حين 312</t>
  </si>
  <si>
    <t>ZOO,312</t>
  </si>
  <si>
    <t xml:space="preserve"> ساعات3</t>
  </si>
  <si>
    <t>oral discussion1</t>
  </si>
  <si>
    <t>بدور بنت خلف بن ثلاب الشمرى</t>
  </si>
  <si>
    <t>عبير بنت نايف بن تركي العتيبي</t>
  </si>
  <si>
    <t>نوال بنت فهد بن عبدالعزيز الغنام</t>
  </si>
  <si>
    <t>رايده بنت ناحي بن حضيض المطيري</t>
  </si>
  <si>
    <t>مشاعل بنت فلاح بن خالد المحلسي</t>
  </si>
  <si>
    <t>ندى بنت عوض بن سعيد المطيرى</t>
  </si>
  <si>
    <t>حنان بنت أحمد بن ابراهيم الصوينع</t>
  </si>
  <si>
    <t>ريم بنت عواض بن عويض المطيري</t>
  </si>
  <si>
    <t>الهنوف بنت مضحي بن تركي العصيده</t>
  </si>
  <si>
    <t>ميمونه  محمد  سالم خليل</t>
  </si>
  <si>
    <t>د. زينب صالح</t>
  </si>
  <si>
    <t xml:space="preserve">     التوقيــع</t>
  </si>
  <si>
    <t>Choradata</t>
  </si>
  <si>
    <t>Entomology (1)</t>
  </si>
  <si>
    <t>ZOO 311</t>
  </si>
  <si>
    <t>a</t>
  </si>
  <si>
    <t> عفاف بنت عبدالله بن حصن المطيري</t>
  </si>
  <si>
    <t> بدور بنت خلف بن ثلاب الشمرى</t>
  </si>
  <si>
    <t> نوال بنت فهد بن عبدالعزيز الغنام</t>
  </si>
  <si>
    <t> رايده بنت ناحي بن حضيض المطيري</t>
  </si>
  <si>
    <t> وضحاء بنت محمد بن سعد العدواني</t>
  </si>
  <si>
    <t> العنود بنت عبدالله بن خريف الخريف</t>
  </si>
  <si>
    <t> نوره بنت مويزر بن سعد الديحاني</t>
  </si>
  <si>
    <t> حنان بنت أحمد بن ابراهيم الصوينع</t>
  </si>
  <si>
    <t> رفعه بنت تريحيب بن مرزوق العازمي</t>
  </si>
  <si>
    <t> سعديه محمد احمد ابراهيم</t>
  </si>
  <si>
    <t> الهنوف بنت مضحي بن تركي العصيده</t>
  </si>
  <si>
    <t> ميمونه محمد سالم خليل</t>
  </si>
  <si>
    <t xml:space="preserve">وظائف اعضاء نبات 1 </t>
  </si>
  <si>
    <t>Plant physiology 1</t>
  </si>
  <si>
    <t>BOT 314</t>
  </si>
  <si>
    <t>بشاير بنت سعود بن دعسان المطيري</t>
  </si>
  <si>
    <t>شروق بنت غازي بن مشعان المطيري</t>
  </si>
  <si>
    <t>وضحاء بنت محمد بن سعد العدواني</t>
  </si>
  <si>
    <t>غلا بنت حبيب بن غويلي الرشيدي</t>
  </si>
  <si>
    <t>رفعه بنت تريحيب بن مرزوق العازمي</t>
  </si>
  <si>
    <t>سعديه  محمد  احمد ابراهيم</t>
  </si>
  <si>
    <t>نوره بنت سلطان بن محمد المطيري</t>
  </si>
  <si>
    <t xml:space="preserve">a3 </t>
  </si>
  <si>
    <t>علم البيئة</t>
  </si>
  <si>
    <t>Ecology</t>
  </si>
  <si>
    <r>
      <t>BOT 213</t>
    </r>
    <r>
      <rPr>
        <sz val="13"/>
        <color theme="1"/>
        <rFont val="Sakkal Majalla"/>
      </rPr>
      <t xml:space="preserve">  </t>
    </r>
  </si>
  <si>
    <t xml:space="preserve">BOT 213  </t>
  </si>
  <si>
    <t>Presentation</t>
  </si>
  <si>
    <t>e</t>
  </si>
  <si>
    <t>عمشاء بنت سعد بن عليان الحربي</t>
  </si>
  <si>
    <t>رقيه بنت راشد بن مرشد المطيري</t>
  </si>
  <si>
    <t>بشاير بنت سياف بن عويض الرخيمي</t>
  </si>
  <si>
    <t>طفله بنت علي بن مطلق المطيري</t>
  </si>
  <si>
    <t>عجايب بنت دبلان بن طليحان العازمي</t>
  </si>
  <si>
    <t>غاده بنت عبدالله بن علي السيف</t>
  </si>
  <si>
    <t>نوره بنت جبر بن زنيفر الهاملي</t>
  </si>
  <si>
    <t>مشاعل بنت ثمر بن غازي الميموني</t>
  </si>
  <si>
    <t>بشائر بنت عبد الله بن احمد الحماد</t>
  </si>
  <si>
    <t>منى بنت احمد بن عثمان الفيصل</t>
  </si>
  <si>
    <t>علم وظائف أعضاء حيوان (1)</t>
  </si>
  <si>
    <t>Animal physiology 1</t>
  </si>
  <si>
    <t>ZOO 313</t>
  </si>
  <si>
    <t>مشاعل بنت عبدالمحسن بن ماجد الحربي</t>
  </si>
  <si>
    <t xml:space="preserve">     أستاذ المقرر: د. زينب عبد المهدي </t>
  </si>
  <si>
    <t>التوقيع: زينب</t>
  </si>
  <si>
    <t xml:space="preserve">    </t>
  </si>
  <si>
    <t xml:space="preserve">                                                                                                                                      التوقيع:</t>
  </si>
  <si>
    <t>حشرات 2</t>
  </si>
  <si>
    <t>Entomology 2</t>
  </si>
  <si>
    <t>حين 321</t>
  </si>
  <si>
    <t>ZOO 321</t>
  </si>
  <si>
    <t>تهاني بنت ثواب بن عايض المطيري</t>
  </si>
  <si>
    <t xml:space="preserve"> لطيفه بنت دبيان بن عباد المطيري</t>
  </si>
  <si>
    <t xml:space="preserve"> نوف بنت غازي بن علوش الثبيتي العتيبي</t>
  </si>
  <si>
    <t xml:space="preserve"> منوه بنت معيض بن محسن الرشيدي</t>
  </si>
  <si>
    <t xml:space="preserve"> ساره بنت سعود بن نهار المطيري</t>
  </si>
  <si>
    <t xml:space="preserve"> مشاعل بنت سعد بن عائض المطيري</t>
  </si>
  <si>
    <t xml:space="preserve"> صيته بنت نايف بن عبدالرحمن الدويش</t>
  </si>
  <si>
    <t xml:space="preserve"> روان بنت خالد بن بن عبدالعزيز السلبود</t>
  </si>
  <si>
    <t xml:space="preserve"> نوف بنت دحيان بن نهار المطيري</t>
  </si>
  <si>
    <t xml:space="preserve"> رحاب بنت جزاء بن مشعان المطيري</t>
  </si>
  <si>
    <t xml:space="preserve"> هيا بنت محمد بن مشعل المطيري</t>
  </si>
  <si>
    <t xml:space="preserve"> نوره بنت محمد بن احمد العامر</t>
  </si>
  <si>
    <t xml:space="preserve"> مشاعل بنت فلاح بن خالد المحلسي</t>
  </si>
  <si>
    <t xml:space="preserve"> نور كمال يوسف صالح</t>
  </si>
  <si>
    <t xml:space="preserve"> فاطمه بنت دخيتير بن زبن الرشيدي</t>
  </si>
  <si>
    <t>علم الاحياء الدقيقة</t>
  </si>
  <si>
    <t>Microbiology</t>
  </si>
  <si>
    <t>BOT 323</t>
  </si>
  <si>
    <t xml:space="preserve"> 2ساعات معتمدة</t>
  </si>
  <si>
    <t>Lab report</t>
  </si>
  <si>
    <t>Reseacrch</t>
  </si>
  <si>
    <t>لطيفه بنت دبيان بن عباد المطيري</t>
  </si>
  <si>
    <t>نوف بنت غازي بن علوش الثبيتي العتيبي</t>
  </si>
  <si>
    <t>مشاعل بنت سعد بن عائض المطيري</t>
  </si>
  <si>
    <t>ريم بنت بنت غائب بن بن مقبل الرشيدي</t>
  </si>
  <si>
    <t>فاطمه بنت فالح بن حمزه المطيري</t>
  </si>
  <si>
    <t>نور  كمال  يوسف صالح</t>
  </si>
  <si>
    <t>فاطمه بنت دخيتير بن زبن الرشيدي</t>
  </si>
  <si>
    <t xml:space="preserve">علم الفيروسات </t>
  </si>
  <si>
    <t>virology</t>
  </si>
  <si>
    <t>BOT 326</t>
  </si>
  <si>
    <t xml:space="preserve"> 1ساعات معتمدة</t>
  </si>
  <si>
    <r>
      <t xml:space="preserve">                                                                                                    </t>
    </r>
    <r>
      <rPr>
        <b/>
        <sz val="12"/>
        <rFont val="Arabic Transparent"/>
      </rPr>
      <t xml:space="preserve">Credit Hours (1)     </t>
    </r>
    <r>
      <rPr>
        <b/>
        <sz val="11"/>
        <rFont val="Arabic Transparent"/>
        <charset val="178"/>
      </rPr>
      <t xml:space="preserve">      </t>
    </r>
  </si>
  <si>
    <t>d2l activities</t>
  </si>
  <si>
    <t>d2l Activities</t>
  </si>
  <si>
    <t>نوري بنت خليف بن بن عياد المطيري</t>
  </si>
  <si>
    <t>حصه بنت راشد بن سعد السهلي</t>
  </si>
  <si>
    <t xml:space="preserve">النمو والتميز في النباتات </t>
  </si>
  <si>
    <t xml:space="preserve">BOT 324 </t>
  </si>
  <si>
    <t>عزيزه بنت عبدالرحمن بن نشاء المطيري</t>
  </si>
  <si>
    <t>سعاد بنت علي بن محمد المطيري</t>
  </si>
  <si>
    <t>ساره بنت سعود بن نهار المطيري</t>
  </si>
  <si>
    <t>عاليه بنت بانى بن  دغش الرشيدى</t>
  </si>
  <si>
    <t>سلطانه بنت  خليف بن  عبدالله الجبيري</t>
  </si>
  <si>
    <t>رزان بنت عبدالله بن عبدالعزيز الصدي</t>
  </si>
  <si>
    <t>ريم بنت عثمان بن احمد الروساء</t>
  </si>
  <si>
    <t>أبرار بنت عبداللطيف بن قايد ناجي</t>
  </si>
  <si>
    <t>نوف بنت دحيان بن نهار المطيري</t>
  </si>
  <si>
    <t>رحاب بنت جزاء بن مشعان المطيري</t>
  </si>
  <si>
    <t>هيا بنت محمد بن مشعل المطيري</t>
  </si>
  <si>
    <t xml:space="preserve">e1 </t>
  </si>
  <si>
    <t>تشريح حيوان مقارن</t>
  </si>
  <si>
    <t>Comparative Anatomy</t>
  </si>
  <si>
    <t>ZOO 322</t>
  </si>
  <si>
    <r>
      <t> </t>
    </r>
    <r>
      <rPr>
        <sz val="12"/>
        <color theme="1"/>
        <rFont val="Arial"/>
        <family val="2"/>
      </rPr>
      <t>معالي بنت عبدالله بن طلا ل العيباني</t>
    </r>
  </si>
  <si>
    <r>
      <t> </t>
    </r>
    <r>
      <rPr>
        <sz val="12"/>
        <color theme="1"/>
        <rFont val="Arial"/>
        <family val="2"/>
      </rPr>
      <t>تهاني بنت ثواب بن عايض المطيري</t>
    </r>
  </si>
  <si>
    <r>
      <t> </t>
    </r>
    <r>
      <rPr>
        <sz val="12"/>
        <color theme="1"/>
        <rFont val="Arial"/>
        <family val="2"/>
      </rPr>
      <t>نجلاء بنت قبلان بن عبدالهادي الحربي</t>
    </r>
  </si>
  <si>
    <r>
      <t> </t>
    </r>
    <r>
      <rPr>
        <sz val="12"/>
        <color theme="1"/>
        <rFont val="Arial"/>
        <family val="2"/>
      </rPr>
      <t>عفاف بنت عبدالله بن حصن المطيري</t>
    </r>
  </si>
  <si>
    <r>
      <t> </t>
    </r>
    <r>
      <rPr>
        <sz val="12"/>
        <color theme="1"/>
        <rFont val="Arial"/>
        <family val="2"/>
      </rPr>
      <t>مشاعل بنت علي بن عبدالمحسن الاحيدب</t>
    </r>
  </si>
  <si>
    <r>
      <t> </t>
    </r>
    <r>
      <rPr>
        <sz val="12"/>
        <color theme="1"/>
        <rFont val="Arial"/>
        <family val="2"/>
      </rPr>
      <t>لطيفه بنت دبيان بن عباد المطيري</t>
    </r>
  </si>
  <si>
    <r>
      <t> </t>
    </r>
    <r>
      <rPr>
        <sz val="12"/>
        <color theme="1"/>
        <rFont val="Arial"/>
        <family val="2"/>
      </rPr>
      <t>نوف بنت غازي بن علوش الثبيتي العتيبي</t>
    </r>
  </si>
  <si>
    <r>
      <t> </t>
    </r>
    <r>
      <rPr>
        <sz val="12"/>
        <color theme="1"/>
        <rFont val="Arial"/>
        <family val="2"/>
      </rPr>
      <t>العنود بنت حمد بن نهار المطيرى</t>
    </r>
  </si>
  <si>
    <r>
      <t> </t>
    </r>
    <r>
      <rPr>
        <sz val="12"/>
        <color theme="1"/>
        <rFont val="Arial"/>
        <family val="2"/>
      </rPr>
      <t>منوه بنت معيض بن محسن الرشيدي</t>
    </r>
  </si>
  <si>
    <r>
      <t> </t>
    </r>
    <r>
      <rPr>
        <sz val="12"/>
        <color theme="1"/>
        <rFont val="Arial"/>
        <family val="2"/>
      </rPr>
      <t>ساره بنت سعود بن نهار المطيري</t>
    </r>
  </si>
  <si>
    <r>
      <t> </t>
    </r>
    <r>
      <rPr>
        <sz val="12"/>
        <color theme="1"/>
        <rFont val="Arial"/>
        <family val="2"/>
      </rPr>
      <t>مشاعل بنت سعد بن عائض المطيري</t>
    </r>
  </si>
  <si>
    <r>
      <t> </t>
    </r>
    <r>
      <rPr>
        <sz val="12"/>
        <color theme="1"/>
        <rFont val="Arial"/>
        <family val="2"/>
      </rPr>
      <t>ريم بنت غائب بن مقبل الرشيدي</t>
    </r>
  </si>
  <si>
    <r>
      <t> </t>
    </r>
    <r>
      <rPr>
        <sz val="12"/>
        <color theme="1"/>
        <rFont val="Arial"/>
        <family val="2"/>
      </rPr>
      <t>روان بنت خالد بن عبدالعزيز السلبود</t>
    </r>
  </si>
  <si>
    <r>
      <t> </t>
    </r>
    <r>
      <rPr>
        <sz val="12"/>
        <color theme="1"/>
        <rFont val="Arial"/>
        <family val="2"/>
      </rPr>
      <t>نوف بنت دحيان بن نهار المطيري</t>
    </r>
  </si>
  <si>
    <r>
      <t> </t>
    </r>
    <r>
      <rPr>
        <sz val="12"/>
        <color theme="1"/>
        <rFont val="Arial"/>
        <family val="2"/>
      </rPr>
      <t>فايزه بنت مساعد بن شبيب المطيرى</t>
    </r>
  </si>
  <si>
    <r>
      <t> </t>
    </r>
    <r>
      <rPr>
        <sz val="12"/>
        <color theme="1"/>
        <rFont val="Arial"/>
        <family val="2"/>
      </rPr>
      <t>هيا بنت محمد بن مشعل المطيري</t>
    </r>
  </si>
  <si>
    <r>
      <t> </t>
    </r>
    <r>
      <rPr>
        <sz val="12"/>
        <color theme="1"/>
        <rFont val="Arial"/>
        <family val="2"/>
      </rPr>
      <t>افراح بنت باجد بن جبر المطيرى</t>
    </r>
  </si>
  <si>
    <r>
      <t> </t>
    </r>
    <r>
      <rPr>
        <sz val="12"/>
        <color theme="1"/>
        <rFont val="Arial"/>
        <family val="2"/>
      </rPr>
      <t>أماني بنت زايد بن مطر المطيرى</t>
    </r>
  </si>
  <si>
    <r>
      <t> </t>
    </r>
    <r>
      <rPr>
        <sz val="12"/>
        <color theme="1"/>
        <rFont val="Arial"/>
        <family val="2"/>
      </rPr>
      <t>نوره بنت محمد بن احمد العامر</t>
    </r>
  </si>
  <si>
    <r>
      <t> </t>
    </r>
    <r>
      <rPr>
        <sz val="12"/>
        <color theme="1"/>
        <rFont val="Arial"/>
        <family val="2"/>
      </rPr>
      <t>أريج بنت عليان بن غازي الحربي</t>
    </r>
  </si>
  <si>
    <r>
      <t> </t>
    </r>
    <r>
      <rPr>
        <sz val="12"/>
        <color theme="1"/>
        <rFont val="Arial"/>
        <family val="2"/>
      </rPr>
      <t>جواهر بنت عثمان بن عبدالله الدخيل</t>
    </r>
  </si>
  <si>
    <r>
      <t> </t>
    </r>
    <r>
      <rPr>
        <sz val="12"/>
        <color theme="1"/>
        <rFont val="Arial"/>
        <family val="2"/>
      </rPr>
      <t>ريوف بنت سليمان بن عبدالعزيز العرفج</t>
    </r>
  </si>
  <si>
    <r>
      <t> </t>
    </r>
    <r>
      <rPr>
        <sz val="12"/>
        <color theme="1"/>
        <rFont val="Arial"/>
        <family val="2"/>
      </rPr>
      <t>لمياء بنت محمد بن شلوه المطيري</t>
    </r>
  </si>
  <si>
    <r>
      <t> </t>
    </r>
    <r>
      <rPr>
        <sz val="12"/>
        <color theme="1"/>
        <rFont val="Arial"/>
        <family val="2"/>
      </rPr>
      <t>مشاعل بنت فلاح بن خالد المحلسي</t>
    </r>
  </si>
  <si>
    <r>
      <t> </t>
    </r>
    <r>
      <rPr>
        <sz val="12"/>
        <color theme="1"/>
        <rFont val="Arial"/>
        <family val="2"/>
      </rPr>
      <t>نور كمال يوسف صالح</t>
    </r>
  </si>
  <si>
    <r>
      <t> </t>
    </r>
    <r>
      <rPr>
        <sz val="12"/>
        <color theme="1"/>
        <rFont val="Arial"/>
        <family val="2"/>
      </rPr>
      <t>نورة بنت غانم بن مسعود القحطاني</t>
    </r>
  </si>
  <si>
    <r>
      <t> </t>
    </r>
    <r>
      <rPr>
        <sz val="12"/>
        <color theme="1"/>
        <rFont val="Arial"/>
        <family val="2"/>
      </rPr>
      <t>فاطمه بنت دخيتير بن زبن الرشيدي</t>
    </r>
  </si>
  <si>
    <t>د.زينب صالح</t>
  </si>
  <si>
    <t>علم  الطفيليات</t>
  </si>
  <si>
    <t>Parasitology</t>
  </si>
  <si>
    <t xml:space="preserve">حين  412                                    </t>
  </si>
  <si>
    <t>ZOO 412</t>
  </si>
  <si>
    <r>
      <t xml:space="preserve">                                                 </t>
    </r>
    <r>
      <rPr>
        <b/>
        <sz val="11"/>
        <color rgb="FF351CF2"/>
        <rFont val="Arabic Transparent"/>
      </rPr>
      <t xml:space="preserve">   (2+1)3ساعات</t>
    </r>
  </si>
  <si>
    <t xml:space="preserve"> دلال بنت محمد بن زيد المطيري</t>
  </si>
  <si>
    <t xml:space="preserve"> تهاني بنت ثواب بن عايض المطيري</t>
  </si>
  <si>
    <t xml:space="preserve"> نجلاء بنت قبلان بن عبدالهادي الحربي</t>
  </si>
  <si>
    <t xml:space="preserve"> عفاف بنت عبدالله بن حصن المطيري</t>
  </si>
  <si>
    <t xml:space="preserve"> حصه بنت حمود بن محمد المطيري</t>
  </si>
  <si>
    <t xml:space="preserve"> العنود بنت حمد بن نهار المطيرى</t>
  </si>
  <si>
    <t xml:space="preserve"> مرام بنت محمد بن صالح السويكت</t>
  </si>
  <si>
    <t xml:space="preserve"> عاليه بنت بانى بن دغش الرشيدى</t>
  </si>
  <si>
    <t xml:space="preserve"> ريم بنت بنت غائب بن بن مقبل الرشيدي</t>
  </si>
  <si>
    <t xml:space="preserve"> الجازي بنت جزاء بن بن علي العضيله</t>
  </si>
  <si>
    <t xml:space="preserve"> فايزه بنت مساعد بن شبيب المطيرى</t>
  </si>
  <si>
    <t xml:space="preserve"> أسماء بنت عبدالرحمن بن علي السيف</t>
  </si>
  <si>
    <t xml:space="preserve"> غزوى بنت سعد بن بعيجان المطيري</t>
  </si>
  <si>
    <t xml:space="preserve"> نوال بنت فهد بن عبدالعزيز الغنام</t>
  </si>
  <si>
    <t xml:space="preserve"> أريج بنت لافي بن عواد المطيري</t>
  </si>
  <si>
    <t xml:space="preserve"> رايده بنت ناحي بن حضيض المطيري</t>
  </si>
  <si>
    <t xml:space="preserve"> جواهر بنت عثمان بن عبدالله الدخيل</t>
  </si>
  <si>
    <t xml:space="preserve"> لولوه بنت محمد بن احمد المسعود</t>
  </si>
  <si>
    <t xml:space="preserve"> ريوف بنت سليمان بن عبدالعزيز العرفج</t>
  </si>
  <si>
    <t xml:space="preserve"> ميعاد بنت حميد بن حمود المطيرى</t>
  </si>
  <si>
    <t xml:space="preserve"> نشمية بنت محمد بن ماشع المطيري</t>
  </si>
  <si>
    <t>علم الأجنة</t>
  </si>
  <si>
    <t>ZOO 411</t>
  </si>
  <si>
    <t>أمل بنت مشاري بن حسن الحسيني</t>
  </si>
  <si>
    <r>
      <t> </t>
    </r>
    <r>
      <rPr>
        <sz val="12"/>
        <color theme="1"/>
        <rFont val="Arial"/>
        <family val="2"/>
      </rPr>
      <t>ريم بنت محمد بن عمير المطيري</t>
    </r>
  </si>
  <si>
    <r>
      <t> </t>
    </r>
    <r>
      <rPr>
        <sz val="12"/>
        <color theme="1"/>
        <rFont val="Arial"/>
        <family val="2"/>
      </rPr>
      <t>منيفه بنت دغيم بن علي المحلسي</t>
    </r>
  </si>
  <si>
    <t>ريم بنت غائب بن مقبل الرشيدي</t>
  </si>
  <si>
    <t>روان بنت خالد بن عبدالعزيز السلبود</t>
  </si>
  <si>
    <r>
      <t> </t>
    </r>
    <r>
      <rPr>
        <sz val="12"/>
        <color theme="1"/>
        <rFont val="Arial"/>
        <family val="2"/>
      </rPr>
      <t>أسماء بنت عبدالرحمن بن علي السيف</t>
    </r>
  </si>
  <si>
    <r>
      <t> </t>
    </r>
    <r>
      <rPr>
        <sz val="12"/>
        <color theme="1"/>
        <rFont val="Arial"/>
        <family val="2"/>
      </rPr>
      <t>وصايف بنت ساري بن ثابت المطيري</t>
    </r>
  </si>
  <si>
    <r>
      <t> </t>
    </r>
    <r>
      <rPr>
        <sz val="12"/>
        <color theme="1"/>
        <rFont val="Arial"/>
        <family val="2"/>
      </rPr>
      <t>فاطمه بنت فالح بن حمزه المطيري</t>
    </r>
  </si>
  <si>
    <r>
      <t> </t>
    </r>
    <r>
      <rPr>
        <sz val="12"/>
        <color theme="1"/>
        <rFont val="Arial"/>
        <family val="2"/>
      </rPr>
      <t>أريج بنت لافي بن عواد المطيري</t>
    </r>
  </si>
  <si>
    <r>
      <t> </t>
    </r>
    <r>
      <rPr>
        <sz val="12"/>
        <color theme="1"/>
        <rFont val="Arial"/>
        <family val="2"/>
      </rPr>
      <t>لولوه بنت محمد بن احمد المسعود</t>
    </r>
  </si>
  <si>
    <r>
      <rPr>
        <b/>
        <sz val="12"/>
        <color indexed="10"/>
        <rFont val="Arabic Transparent"/>
        <charset val="178"/>
      </rPr>
      <t>المتوسط             Average</t>
    </r>
    <r>
      <rPr>
        <sz val="12"/>
        <color indexed="10"/>
        <rFont val="Arabic Transparent"/>
        <charset val="178"/>
      </rPr>
      <t xml:space="preserve"> </t>
    </r>
  </si>
  <si>
    <r>
      <rPr>
        <b/>
        <sz val="12"/>
        <color indexed="10"/>
        <rFont val="Arabic Transparent"/>
        <charset val="178"/>
      </rPr>
      <t>النسبة المئوية              Percentage</t>
    </r>
    <r>
      <rPr>
        <sz val="12"/>
        <color indexed="10"/>
        <rFont val="Arabic Transparent"/>
        <charset val="178"/>
      </rPr>
      <t xml:space="preserve"> </t>
    </r>
  </si>
  <si>
    <t>مناهج البحث العلمى</t>
  </si>
  <si>
    <t>Research Methodolgy</t>
  </si>
  <si>
    <t>BIO,415</t>
  </si>
  <si>
    <t>Lab (0 Hours)</t>
  </si>
  <si>
    <t>لولوه بنت محمد بن احمد المسعود</t>
  </si>
  <si>
    <t>نورة بنت غانم بن مسعود القحطاني</t>
  </si>
  <si>
    <t xml:space="preserve">                                                                                                                          التـــــوقيع : </t>
  </si>
  <si>
    <t>علم وظائف أعضاء حيوان (2)</t>
  </si>
  <si>
    <t>Animal physiology 2</t>
  </si>
  <si>
    <t>ZOO 421</t>
  </si>
  <si>
    <t>منيرة بنت سعد بن عبدالله البديعة القحطاني</t>
  </si>
  <si>
    <t>دلال بنت محمد بن زيد المطيري</t>
  </si>
  <si>
    <t>صنتا بنت علي بن مضحي الحربي</t>
  </si>
  <si>
    <t>مشاعل بنت مطلق بن طالع المطيري</t>
  </si>
  <si>
    <t>عهود بنت سياف بن عويض الرخيمي</t>
  </si>
  <si>
    <t>حصه بنت حمود بن محمد المطيري</t>
  </si>
  <si>
    <t>مرام بنت محمد بن صالح السويكت</t>
  </si>
  <si>
    <t>ريم بنت محمد بن عمير المطيري</t>
  </si>
  <si>
    <t>معالي بنت حميد بن حمود المطيرى</t>
  </si>
  <si>
    <t>عائشه بنت امسيفر بن سفران المطيري</t>
  </si>
  <si>
    <t>أمل بنت سعد بن عياد الرشيدي</t>
  </si>
  <si>
    <t>مرام بنت لافي بن  عبدالله المطيري</t>
  </si>
  <si>
    <t>نوره بنت مشحن بن دهيس المطيري</t>
  </si>
  <si>
    <t>روان بنت خالد بن بن عبدالعزيز السلبود</t>
  </si>
  <si>
    <t>شيخه بنت حمدان بن حامد المطيري</t>
  </si>
  <si>
    <t>ميعاد بنت حميد بن حمود المطيرى</t>
  </si>
  <si>
    <t>مشاعل بنت محمد بن حمدان الشتيلي</t>
  </si>
  <si>
    <t>علم الطحالب</t>
  </si>
  <si>
    <t>Phycology</t>
  </si>
  <si>
    <t>BOT414</t>
  </si>
  <si>
    <t xml:space="preserve">  معالي بنت عبدالله بن طلا ل العيباني</t>
  </si>
  <si>
    <t> نجلاء بنت قبلان بن عبدالهادي الحربي</t>
  </si>
  <si>
    <t> منيفه بنت دغيم بن علي المحلسي</t>
  </si>
  <si>
    <t> ساره بنت سعود بن نهار المطيري</t>
  </si>
  <si>
    <t> رزان بنت عبدالله بن عبدالعزيز الصدي</t>
  </si>
  <si>
    <t> ريم بنت عثمان بن احمد الروساء</t>
  </si>
  <si>
    <t> نوف بنت دحيان بن نهار المطيري</t>
  </si>
  <si>
    <t> أريج بنت لافي بن عواد المطيري</t>
  </si>
  <si>
    <t> نوره بنت محمد بن احمد العامر</t>
  </si>
  <si>
    <t> جواهر بنت عثمان بن عبدالله الدخيل</t>
  </si>
  <si>
    <t> تهاني بنت جري بن مفلح العتل العازمي</t>
  </si>
  <si>
    <t> لولوه بنت محمد بن احمد المسعود</t>
  </si>
  <si>
    <t> بشاير بنت سعود بن دعسان المطيري</t>
  </si>
  <si>
    <t> ريوف بنت سليمان بن عبدالعزيز العرفج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</si>
</sst>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00"/>
    <numFmt numFmtId="166" formatCode="#,##0.0_ ;\-#,##0.0\ "/>
    <numFmt numFmtId="167" formatCode="0.0%"/>
  </numFmts>
  <fonts count="11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e_AlMateen"/>
      <family val="1"/>
    </font>
    <font>
      <sz val="11"/>
      <name val="ae_AlMateen"/>
      <family val="1"/>
    </font>
    <font>
      <sz val="11"/>
      <name val="Arial"/>
      <family val="2"/>
    </font>
    <font>
      <sz val="10"/>
      <color rgb="FF000000"/>
      <name val="ae_AlMateen"/>
      <family val="1"/>
    </font>
    <font>
      <sz val="8"/>
      <color rgb="FF000000"/>
      <name val="ae_AlMateen"/>
      <family val="1"/>
    </font>
    <font>
      <b/>
      <sz val="16"/>
      <name val="Arabic Transparent"/>
      <charset val="178"/>
    </font>
    <font>
      <b/>
      <sz val="16"/>
      <color rgb="FFFF0000"/>
      <name val="Arabic Transparent"/>
      <charset val="178"/>
    </font>
    <font>
      <b/>
      <sz val="8"/>
      <name val="Arabic Transparent"/>
      <charset val="178"/>
    </font>
    <font>
      <b/>
      <sz val="8"/>
      <color rgb="FFCC9900"/>
      <name val="Arabic Transparent"/>
      <charset val="178"/>
    </font>
    <font>
      <b/>
      <sz val="10"/>
      <color theme="3" tint="-0.249977111117893"/>
      <name val="Arabic Transparent"/>
      <charset val="178"/>
    </font>
    <font>
      <sz val="8"/>
      <color theme="1"/>
      <name val="Arial"/>
      <family val="2"/>
      <charset val="178"/>
      <scheme val="minor"/>
    </font>
    <font>
      <b/>
      <sz val="10"/>
      <name val="Arabic Transparent"/>
      <charset val="178"/>
    </font>
    <font>
      <b/>
      <sz val="10"/>
      <color rgb="FFCC9900"/>
      <name val="Arabic Transparent"/>
      <charset val="178"/>
    </font>
    <font>
      <b/>
      <sz val="11"/>
      <color rgb="FFCC9900"/>
      <name val="Arabic Transparent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  <charset val="178"/>
      <scheme val="minor"/>
    </font>
    <font>
      <b/>
      <sz val="12"/>
      <name val="Arabic Transparent"/>
    </font>
    <font>
      <b/>
      <sz val="11"/>
      <color rgb="FF351CF2"/>
      <name val="Arabic Transparent"/>
    </font>
    <font>
      <b/>
      <sz val="11"/>
      <color rgb="FFFF0000"/>
      <name val="Arabic Transparent"/>
    </font>
    <font>
      <b/>
      <sz val="11"/>
      <name val="Arabic Transparent"/>
      <charset val="178"/>
    </font>
    <font>
      <b/>
      <sz val="12"/>
      <color rgb="FFFF0000"/>
      <name val="Arabic Transparent"/>
    </font>
    <font>
      <b/>
      <sz val="12"/>
      <color theme="1"/>
      <name val="Arabic Transparent"/>
      <charset val="178"/>
    </font>
    <font>
      <b/>
      <sz val="10"/>
      <color theme="6" tint="-0.499984740745262"/>
      <name val="Arabic Transparent"/>
      <charset val="178"/>
    </font>
    <font>
      <b/>
      <sz val="11"/>
      <color theme="6" tint="-0.249977111117893"/>
      <name val="Arabic Transparent"/>
      <charset val="178"/>
    </font>
    <font>
      <sz val="10"/>
      <name val="Arabic Transparent"/>
      <charset val="178"/>
    </font>
    <font>
      <b/>
      <sz val="10"/>
      <color rgb="FF351CF2"/>
      <name val="Arabic Transparent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9"/>
      <name val="Inherit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9"/>
      <color rgb="FF000000"/>
      <name val="Inherit"/>
    </font>
    <font>
      <sz val="10"/>
      <color rgb="FFFF0000"/>
      <name val="Arabic Transparent"/>
      <charset val="178"/>
    </font>
    <font>
      <b/>
      <sz val="10"/>
      <color indexed="10"/>
      <name val="Arabic Transparent"/>
      <charset val="178"/>
    </font>
    <font>
      <sz val="10"/>
      <color indexed="10"/>
      <name val="Arabic Transparent"/>
      <charset val="178"/>
    </font>
    <font>
      <sz val="10"/>
      <color rgb="FF0070C0"/>
      <name val="Arabic Transparent"/>
      <charset val="178"/>
    </font>
    <font>
      <b/>
      <sz val="10"/>
      <color theme="3" tint="0.39997558519241921"/>
      <name val="Arial"/>
      <family val="2"/>
    </font>
    <font>
      <sz val="10"/>
      <name val="Arial"/>
      <family val="2"/>
      <charset val="178"/>
      <scheme val="minor"/>
    </font>
    <font>
      <sz val="10"/>
      <color theme="0"/>
      <name val="Arial"/>
      <family val="2"/>
      <charset val="178"/>
      <scheme val="minor"/>
    </font>
    <font>
      <b/>
      <sz val="10"/>
      <color rgb="FFFF0000"/>
      <name val="Arabic Transparent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4"/>
      <name val="Arabic Transparent"/>
      <charset val="178"/>
    </font>
    <font>
      <b/>
      <sz val="9"/>
      <color theme="1"/>
      <name val="Calibri"/>
      <family val="2"/>
    </font>
    <font>
      <sz val="10"/>
      <color rgb="FF000000"/>
      <name val="Times New Roman"/>
      <family val="1"/>
    </font>
    <font>
      <b/>
      <sz val="9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Simplified Arabic"/>
      <family val="1"/>
    </font>
    <font>
      <b/>
      <sz val="16"/>
      <color theme="1"/>
      <name val="Calibri"/>
      <family val="2"/>
    </font>
    <font>
      <sz val="12"/>
      <color theme="1"/>
      <name val="Arial"/>
      <family val="2"/>
    </font>
    <font>
      <sz val="12"/>
      <color rgb="FF0000CC"/>
      <name val="Arabic Transparent"/>
      <charset val="178"/>
    </font>
    <font>
      <sz val="12"/>
      <name val="Arabic Transparent"/>
      <charset val="178"/>
    </font>
    <font>
      <sz val="12"/>
      <name val="Calibri"/>
      <family val="2"/>
    </font>
    <font>
      <sz val="12"/>
      <name val="Arial"/>
      <family val="2"/>
    </font>
    <font>
      <b/>
      <sz val="11"/>
      <color theme="1"/>
      <name val="Arial"/>
      <family val="2"/>
      <charset val="178"/>
      <scheme val="minor"/>
    </font>
    <font>
      <b/>
      <sz val="9"/>
      <color rgb="FF000000"/>
      <name val="Arial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sz val="11"/>
      <name val="Calibri"/>
      <family val="2"/>
    </font>
    <font>
      <b/>
      <sz val="10"/>
      <color rgb="FFFF0000"/>
      <name val="Arabic Transparent"/>
      <charset val="178"/>
    </font>
    <font>
      <b/>
      <sz val="9"/>
      <color rgb="FF000000"/>
      <name val="Arial"/>
      <family val="2"/>
      <scheme val="minor"/>
    </font>
    <font>
      <sz val="9"/>
      <color rgb="FF000000"/>
      <name val="Tahoma"/>
      <family val="2"/>
    </font>
    <font>
      <sz val="10"/>
      <color rgb="FF351CF2"/>
      <name val="Arial"/>
      <family val="2"/>
      <charset val="178"/>
      <scheme val="minor"/>
    </font>
    <font>
      <sz val="9"/>
      <name val="Tahoma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8"/>
      <color rgb="FFCC9900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4"/>
      <color theme="1"/>
      <name val="Calibri"/>
      <family val="2"/>
    </font>
    <font>
      <sz val="13"/>
      <color theme="1"/>
      <name val="Sakkal Majalla"/>
    </font>
    <font>
      <sz val="10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  <scheme val="major"/>
    </font>
    <font>
      <sz val="10"/>
      <color rgb="FF0070C0"/>
      <name val="Times New Roman"/>
      <family val="1"/>
      <scheme val="major"/>
    </font>
    <font>
      <sz val="8"/>
      <color theme="1"/>
      <name val="Times New Roman"/>
      <family val="1"/>
      <scheme val="major"/>
    </font>
    <font>
      <b/>
      <sz val="11"/>
      <color rgb="FF000000"/>
      <name val="Times New Roman"/>
      <family val="1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ahoma"/>
      <family val="2"/>
    </font>
    <font>
      <sz val="10"/>
      <color theme="1"/>
      <name val="Arial"/>
      <family val="2"/>
      <scheme val="minor"/>
    </font>
    <font>
      <b/>
      <sz val="14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CC"/>
      <name val="Arabic Transparent"/>
      <charset val="178"/>
    </font>
    <font>
      <sz val="11"/>
      <color rgb="FF0000CC"/>
      <name val="Calibri"/>
      <family val="2"/>
    </font>
    <font>
      <sz val="11"/>
      <color rgb="FFFF0000"/>
      <name val="Arabic Transparent"/>
      <charset val="178"/>
    </font>
    <font>
      <sz val="11"/>
      <color rgb="FF0070C0"/>
      <name val="Arabic Transparent"/>
      <charset val="178"/>
    </font>
    <font>
      <b/>
      <sz val="12"/>
      <name val="Arabic Transparent"/>
      <charset val="178"/>
    </font>
    <font>
      <b/>
      <sz val="12"/>
      <color rgb="FF000000"/>
      <name val="Arial"/>
      <family val="2"/>
    </font>
    <font>
      <sz val="12"/>
      <color rgb="FFFF0000"/>
      <name val="Arabic Transparent"/>
      <charset val="178"/>
    </font>
    <font>
      <b/>
      <sz val="12"/>
      <color indexed="10"/>
      <name val="Arabic Transparent"/>
      <charset val="178"/>
    </font>
    <font>
      <sz val="12"/>
      <color indexed="10"/>
      <name val="Arabic Transparent"/>
      <charset val="178"/>
    </font>
    <font>
      <sz val="12"/>
      <color rgb="FF0070C0"/>
      <name val="Arabic Transparent"/>
      <charset val="178"/>
    </font>
    <font>
      <sz val="12"/>
      <color theme="0"/>
      <name val="Arial"/>
      <family val="2"/>
      <scheme val="minor"/>
    </font>
    <font>
      <sz val="12.5"/>
      <color rgb="FF000000"/>
      <name val="Tahoma"/>
      <family val="2"/>
    </font>
    <font>
      <sz val="14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6">
    <xf numFmtId="0" fontId="0" fillId="0" borderId="0" xfId="0"/>
    <xf numFmtId="0" fontId="3" fillId="0" borderId="0" xfId="0" applyFont="1" applyAlignment="1">
      <alignment horizontal="center" vertical="center" readingOrder="2"/>
    </xf>
    <xf numFmtId="0" fontId="0" fillId="0" borderId="0" xfId="0" applyAlignment="1"/>
    <xf numFmtId="0" fontId="5" fillId="0" borderId="0" xfId="0" applyFont="1" applyAlignment="1"/>
    <xf numFmtId="0" fontId="3" fillId="0" borderId="0" xfId="0" applyFont="1" applyAlignment="1">
      <alignment vertical="center" readingOrder="2"/>
    </xf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vertical="center" readingOrder="2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11" fillId="3" borderId="0" xfId="0" applyFont="1" applyFill="1" applyAlignment="1">
      <alignment horizontal="center"/>
    </xf>
    <xf numFmtId="0" fontId="13" fillId="0" borderId="0" xfId="0" applyFont="1"/>
    <xf numFmtId="0" fontId="14" fillId="0" borderId="1" xfId="0" applyFont="1" applyBorder="1" applyAlignment="1"/>
    <xf numFmtId="0" fontId="15" fillId="3" borderId="1" xfId="0" applyFont="1" applyFill="1" applyBorder="1" applyAlignment="1">
      <alignment horizontal="center"/>
    </xf>
    <xf numFmtId="0" fontId="0" fillId="0" borderId="1" xfId="0" applyFont="1" applyBorder="1"/>
    <xf numFmtId="0" fontId="16" fillId="3" borderId="1" xfId="0" applyFont="1" applyFill="1" applyBorder="1" applyAlignment="1">
      <alignment horizontal="center"/>
    </xf>
    <xf numFmtId="0" fontId="0" fillId="0" borderId="0" xfId="0" applyFont="1"/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 readingOrder="1"/>
    </xf>
    <xf numFmtId="0" fontId="19" fillId="0" borderId="0" xfId="0" applyFont="1"/>
    <xf numFmtId="0" fontId="21" fillId="5" borderId="4" xfId="0" applyFont="1" applyFill="1" applyBorder="1" applyAlignment="1"/>
    <xf numFmtId="0" fontId="16" fillId="3" borderId="0" xfId="0" applyFont="1" applyFill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vertical="center"/>
    </xf>
    <xf numFmtId="0" fontId="28" fillId="3" borderId="0" xfId="0" applyFont="1" applyFill="1"/>
    <xf numFmtId="0" fontId="19" fillId="3" borderId="0" xfId="0" applyFont="1" applyFill="1"/>
    <xf numFmtId="0" fontId="28" fillId="3" borderId="0" xfId="0" applyFont="1" applyFill="1" applyAlignment="1"/>
    <xf numFmtId="0" fontId="28" fillId="3" borderId="12" xfId="0" applyFont="1" applyFill="1" applyBorder="1" applyAlignment="1"/>
    <xf numFmtId="0" fontId="26" fillId="5" borderId="8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vertical="center"/>
    </xf>
    <xf numFmtId="0" fontId="29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/>
    <xf numFmtId="0" fontId="28" fillId="0" borderId="0" xfId="0" applyFont="1"/>
    <xf numFmtId="0" fontId="28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9" fillId="0" borderId="0" xfId="0" applyFont="1" applyBorder="1" applyAlignment="1"/>
    <xf numFmtId="0" fontId="19" fillId="0" borderId="0" xfId="0" applyFont="1" applyBorder="1"/>
    <xf numFmtId="0" fontId="14" fillId="3" borderId="2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right"/>
    </xf>
    <xf numFmtId="0" fontId="14" fillId="3" borderId="24" xfId="0" applyFont="1" applyFill="1" applyBorder="1" applyAlignment="1">
      <alignment horizontal="right"/>
    </xf>
    <xf numFmtId="0" fontId="14" fillId="3" borderId="25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left"/>
    </xf>
    <xf numFmtId="0" fontId="14" fillId="3" borderId="2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14" fillId="3" borderId="33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35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32" fillId="0" borderId="37" xfId="0" applyFont="1" applyBorder="1" applyAlignment="1">
      <alignment horizontal="left" vertical="center" wrapText="1" readingOrder="1"/>
    </xf>
    <xf numFmtId="0" fontId="33" fillId="3" borderId="38" xfId="0" applyFont="1" applyFill="1" applyBorder="1" applyAlignment="1">
      <alignment horizontal="center" vertical="center" wrapText="1" readingOrder="2"/>
    </xf>
    <xf numFmtId="0" fontId="33" fillId="3" borderId="38" xfId="0" applyFont="1" applyFill="1" applyBorder="1" applyAlignment="1">
      <alignment horizontal="right" vertical="center" wrapText="1"/>
    </xf>
    <xf numFmtId="164" fontId="28" fillId="6" borderId="39" xfId="0" applyNumberFormat="1" applyFont="1" applyFill="1" applyBorder="1" applyAlignment="1">
      <alignment horizontal="center"/>
    </xf>
    <xf numFmtId="165" fontId="19" fillId="6" borderId="0" xfId="0" applyNumberFormat="1" applyFont="1" applyFill="1" applyAlignment="1">
      <alignment horizontal="center"/>
    </xf>
    <xf numFmtId="164" fontId="28" fillId="6" borderId="38" xfId="1" applyNumberFormat="1" applyFont="1" applyFill="1" applyBorder="1" applyAlignment="1">
      <alignment horizontal="center"/>
    </xf>
    <xf numFmtId="165" fontId="28" fillId="7" borderId="38" xfId="0" applyNumberFormat="1" applyFont="1" applyFill="1" applyBorder="1" applyAlignment="1">
      <alignment horizontal="center"/>
    </xf>
    <xf numFmtId="165" fontId="28" fillId="3" borderId="40" xfId="0" applyNumberFormat="1" applyFont="1" applyFill="1" applyBorder="1" applyAlignment="1">
      <alignment horizontal="center"/>
    </xf>
    <xf numFmtId="166" fontId="28" fillId="3" borderId="6" xfId="1" applyNumberFormat="1" applyFont="1" applyFill="1" applyBorder="1" applyAlignment="1">
      <alignment horizontal="center"/>
    </xf>
    <xf numFmtId="165" fontId="28" fillId="7" borderId="39" xfId="0" applyNumberFormat="1" applyFont="1" applyFill="1" applyBorder="1" applyAlignment="1">
      <alignment horizontal="center"/>
    </xf>
    <xf numFmtId="2" fontId="19" fillId="7" borderId="0" xfId="0" applyNumberFormat="1" applyFont="1" applyFill="1" applyAlignment="1">
      <alignment horizontal="center"/>
    </xf>
    <xf numFmtId="164" fontId="28" fillId="7" borderId="38" xfId="1" applyNumberFormat="1" applyFont="1" applyFill="1" applyBorder="1" applyAlignment="1">
      <alignment horizontal="center"/>
    </xf>
    <xf numFmtId="164" fontId="28" fillId="3" borderId="6" xfId="0" applyNumberFormat="1" applyFont="1" applyFill="1" applyBorder="1" applyAlignment="1">
      <alignment horizontal="center"/>
    </xf>
    <xf numFmtId="0" fontId="34" fillId="0" borderId="37" xfId="0" applyFont="1" applyBorder="1" applyAlignment="1">
      <alignment horizontal="center" vertical="center" wrapText="1" readingOrder="2"/>
    </xf>
    <xf numFmtId="1" fontId="28" fillId="3" borderId="39" xfId="0" applyNumberFormat="1" applyFont="1" applyFill="1" applyBorder="1" applyAlignment="1">
      <alignment horizontal="center"/>
    </xf>
    <xf numFmtId="0" fontId="34" fillId="0" borderId="37" xfId="0" applyFont="1" applyBorder="1" applyAlignment="1">
      <alignment horizontal="right" vertical="center" wrapText="1" readingOrder="2"/>
    </xf>
    <xf numFmtId="0" fontId="35" fillId="6" borderId="41" xfId="0" applyFont="1" applyFill="1" applyBorder="1" applyAlignment="1">
      <alignment horizontal="center" vertical="center" wrapText="1" readingOrder="1"/>
    </xf>
    <xf numFmtId="0" fontId="35" fillId="6" borderId="37" xfId="0" applyFont="1" applyFill="1" applyBorder="1" applyAlignment="1">
      <alignment horizontal="center" vertical="center" wrapText="1" readingOrder="1"/>
    </xf>
    <xf numFmtId="1" fontId="28" fillId="7" borderId="42" xfId="0" applyNumberFormat="1" applyFont="1" applyFill="1" applyBorder="1" applyAlignment="1">
      <alignment horizontal="center"/>
    </xf>
    <xf numFmtId="1" fontId="28" fillId="3" borderId="38" xfId="0" applyNumberFormat="1" applyFont="1" applyFill="1" applyBorder="1" applyAlignment="1">
      <alignment horizontal="center"/>
    </xf>
    <xf numFmtId="1" fontId="28" fillId="3" borderId="43" xfId="0" applyNumberFormat="1" applyFont="1" applyFill="1" applyBorder="1" applyAlignment="1">
      <alignment horizontal="center"/>
    </xf>
    <xf numFmtId="1" fontId="28" fillId="6" borderId="43" xfId="0" applyNumberFormat="1" applyFont="1" applyFill="1" applyBorder="1" applyAlignment="1">
      <alignment horizontal="center"/>
    </xf>
    <xf numFmtId="0" fontId="36" fillId="0" borderId="37" xfId="0" applyFont="1" applyBorder="1" applyAlignment="1">
      <alignment horizontal="right" vertical="center" wrapText="1" readingOrder="2"/>
    </xf>
    <xf numFmtId="164" fontId="28" fillId="6" borderId="38" xfId="0" applyNumberFormat="1" applyFont="1" applyFill="1" applyBorder="1" applyAlignment="1">
      <alignment horizontal="center"/>
    </xf>
    <xf numFmtId="164" fontId="28" fillId="3" borderId="40" xfId="0" applyNumberFormat="1" applyFont="1" applyFill="1" applyBorder="1" applyAlignment="1">
      <alignment horizontal="center"/>
    </xf>
    <xf numFmtId="164" fontId="28" fillId="7" borderId="44" xfId="0" applyNumberFormat="1" applyFont="1" applyFill="1" applyBorder="1" applyAlignment="1">
      <alignment horizontal="center"/>
    </xf>
    <xf numFmtId="164" fontId="28" fillId="7" borderId="38" xfId="0" applyNumberFormat="1" applyFont="1" applyFill="1" applyBorder="1" applyAlignment="1">
      <alignment horizontal="center"/>
    </xf>
    <xf numFmtId="1" fontId="28" fillId="7" borderId="38" xfId="0" applyNumberFormat="1" applyFont="1" applyFill="1" applyBorder="1" applyAlignment="1">
      <alignment horizontal="center"/>
    </xf>
    <xf numFmtId="164" fontId="28" fillId="3" borderId="39" xfId="0" applyNumberFormat="1" applyFont="1" applyFill="1" applyBorder="1" applyAlignment="1">
      <alignment horizontal="center"/>
    </xf>
    <xf numFmtId="1" fontId="28" fillId="3" borderId="40" xfId="0" applyNumberFormat="1" applyFont="1" applyFill="1" applyBorder="1" applyAlignment="1">
      <alignment horizontal="center"/>
    </xf>
    <xf numFmtId="164" fontId="28" fillId="7" borderId="40" xfId="0" applyNumberFormat="1" applyFont="1" applyFill="1" applyBorder="1" applyAlignment="1">
      <alignment horizontal="center"/>
    </xf>
    <xf numFmtId="164" fontId="28" fillId="7" borderId="45" xfId="0" applyNumberFormat="1" applyFont="1" applyFill="1" applyBorder="1" applyAlignment="1">
      <alignment horizontal="center"/>
    </xf>
    <xf numFmtId="1" fontId="28" fillId="8" borderId="44" xfId="0" applyNumberFormat="1" applyFont="1" applyFill="1" applyBorder="1" applyAlignment="1">
      <alignment horizontal="center"/>
    </xf>
    <xf numFmtId="1" fontId="28" fillId="8" borderId="38" xfId="0" applyNumberFormat="1" applyFont="1" applyFill="1" applyBorder="1" applyAlignment="1">
      <alignment horizontal="center"/>
    </xf>
    <xf numFmtId="164" fontId="28" fillId="8" borderId="38" xfId="0" applyNumberFormat="1" applyFont="1" applyFill="1" applyBorder="1" applyAlignment="1">
      <alignment horizontal="center"/>
    </xf>
    <xf numFmtId="164" fontId="28" fillId="9" borderId="38" xfId="0" applyNumberFormat="1" applyFont="1" applyFill="1" applyBorder="1" applyAlignment="1">
      <alignment horizontal="center"/>
    </xf>
    <xf numFmtId="1" fontId="28" fillId="3" borderId="46" xfId="0" applyNumberFormat="1" applyFont="1" applyFill="1" applyBorder="1" applyAlignment="1">
      <alignment horizontal="center"/>
    </xf>
    <xf numFmtId="1" fontId="28" fillId="3" borderId="47" xfId="0" applyNumberFormat="1" applyFont="1" applyFill="1" applyBorder="1" applyAlignment="1">
      <alignment horizontal="center"/>
    </xf>
    <xf numFmtId="164" fontId="28" fillId="3" borderId="48" xfId="0" applyNumberFormat="1" applyFont="1" applyFill="1" applyBorder="1" applyAlignment="1">
      <alignment horizontal="center"/>
    </xf>
    <xf numFmtId="1" fontId="28" fillId="3" borderId="48" xfId="0" applyNumberFormat="1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35" fillId="0" borderId="37" xfId="0" applyFont="1" applyBorder="1" applyAlignment="1">
      <alignment horizontal="center" vertical="center" wrapText="1" readingOrder="1"/>
    </xf>
    <xf numFmtId="164" fontId="28" fillId="3" borderId="38" xfId="0" applyNumberFormat="1" applyFont="1" applyFill="1" applyBorder="1" applyAlignment="1">
      <alignment horizontal="center"/>
    </xf>
    <xf numFmtId="1" fontId="28" fillId="3" borderId="0" xfId="0" applyNumberFormat="1" applyFont="1" applyFill="1" applyBorder="1" applyAlignment="1">
      <alignment horizontal="center"/>
    </xf>
    <xf numFmtId="0" fontId="37" fillId="2" borderId="27" xfId="0" applyFont="1" applyFill="1" applyBorder="1" applyAlignment="1">
      <alignment horizontal="center"/>
    </xf>
    <xf numFmtId="0" fontId="37" fillId="2" borderId="49" xfId="0" applyFont="1" applyFill="1" applyBorder="1" applyAlignment="1">
      <alignment horizontal="center"/>
    </xf>
    <xf numFmtId="0" fontId="37" fillId="2" borderId="50" xfId="0" applyFont="1" applyFill="1" applyBorder="1" applyAlignment="1">
      <alignment horizontal="center"/>
    </xf>
    <xf numFmtId="0" fontId="37" fillId="2" borderId="51" xfId="0" applyFont="1" applyFill="1" applyBorder="1" applyAlignment="1">
      <alignment horizontal="center"/>
    </xf>
    <xf numFmtId="0" fontId="37" fillId="2" borderId="52" xfId="0" applyFont="1" applyFill="1" applyBorder="1" applyAlignment="1">
      <alignment horizontal="center"/>
    </xf>
    <xf numFmtId="0" fontId="37" fillId="2" borderId="53" xfId="0" applyFont="1" applyFill="1" applyBorder="1" applyAlignment="1">
      <alignment horizontal="center"/>
    </xf>
    <xf numFmtId="0" fontId="32" fillId="0" borderId="41" xfId="0" applyFont="1" applyBorder="1" applyAlignment="1">
      <alignment horizontal="left" vertical="center" wrapText="1" readingOrder="1"/>
    </xf>
    <xf numFmtId="165" fontId="28" fillId="6" borderId="39" xfId="0" applyNumberFormat="1" applyFont="1" applyFill="1" applyBorder="1" applyAlignment="1">
      <alignment horizontal="center"/>
    </xf>
    <xf numFmtId="165" fontId="28" fillId="3" borderId="43" xfId="0" applyNumberFormat="1" applyFont="1" applyFill="1" applyBorder="1" applyAlignment="1">
      <alignment horizontal="center"/>
    </xf>
    <xf numFmtId="166" fontId="28" fillId="3" borderId="42" xfId="1" applyNumberFormat="1" applyFont="1" applyFill="1" applyBorder="1" applyAlignment="1">
      <alignment horizontal="center"/>
    </xf>
    <xf numFmtId="164" fontId="28" fillId="7" borderId="39" xfId="0" applyNumberFormat="1" applyFont="1" applyFill="1" applyBorder="1" applyAlignment="1">
      <alignment horizontal="center"/>
    </xf>
    <xf numFmtId="164" fontId="28" fillId="3" borderId="42" xfId="0" applyNumberFormat="1" applyFont="1" applyFill="1" applyBorder="1" applyAlignment="1">
      <alignment horizontal="center"/>
    </xf>
    <xf numFmtId="0" fontId="34" fillId="0" borderId="41" xfId="0" applyFont="1" applyBorder="1" applyAlignment="1">
      <alignment horizontal="center" vertical="center" wrapText="1" readingOrder="2"/>
    </xf>
    <xf numFmtId="0" fontId="34" fillId="0" borderId="41" xfId="0" applyFont="1" applyBorder="1" applyAlignment="1">
      <alignment horizontal="right" vertical="center" wrapText="1" readingOrder="2"/>
    </xf>
    <xf numFmtId="0" fontId="36" fillId="0" borderId="41" xfId="0" applyFont="1" applyBorder="1" applyAlignment="1">
      <alignment horizontal="right" vertical="center" wrapText="1" readingOrder="2"/>
    </xf>
    <xf numFmtId="164" fontId="28" fillId="3" borderId="43" xfId="0" applyNumberFormat="1" applyFont="1" applyFill="1" applyBorder="1" applyAlignment="1">
      <alignment horizontal="center"/>
    </xf>
    <xf numFmtId="164" fontId="28" fillId="7" borderId="43" xfId="0" applyNumberFormat="1" applyFont="1" applyFill="1" applyBorder="1" applyAlignment="1">
      <alignment horizontal="center"/>
    </xf>
    <xf numFmtId="164" fontId="28" fillId="7" borderId="54" xfId="0" applyNumberFormat="1" applyFont="1" applyFill="1" applyBorder="1" applyAlignment="1">
      <alignment horizontal="center"/>
    </xf>
    <xf numFmtId="1" fontId="28" fillId="3" borderId="44" xfId="0" applyNumberFormat="1" applyFont="1" applyFill="1" applyBorder="1" applyAlignment="1">
      <alignment horizontal="center"/>
    </xf>
    <xf numFmtId="1" fontId="28" fillId="3" borderId="42" xfId="0" applyNumberFormat="1" applyFont="1" applyFill="1" applyBorder="1" applyAlignment="1">
      <alignment horizontal="center"/>
    </xf>
    <xf numFmtId="1" fontId="37" fillId="2" borderId="55" xfId="0" applyNumberFormat="1" applyFont="1" applyFill="1" applyBorder="1" applyAlignment="1">
      <alignment horizontal="center"/>
    </xf>
    <xf numFmtId="1" fontId="37" fillId="2" borderId="40" xfId="0" applyNumberFormat="1" applyFont="1" applyFill="1" applyBorder="1" applyAlignment="1">
      <alignment horizontal="center"/>
    </xf>
    <xf numFmtId="1" fontId="38" fillId="2" borderId="56" xfId="0" applyNumberFormat="1" applyFont="1" applyFill="1" applyBorder="1" applyAlignment="1">
      <alignment horizontal="center"/>
    </xf>
    <xf numFmtId="166" fontId="28" fillId="3" borderId="47" xfId="1" applyNumberFormat="1" applyFont="1" applyFill="1" applyBorder="1" applyAlignment="1">
      <alignment horizontal="center"/>
    </xf>
    <xf numFmtId="164" fontId="28" fillId="3" borderId="47" xfId="0" applyNumberFormat="1" applyFont="1" applyFill="1" applyBorder="1" applyAlignment="1">
      <alignment horizontal="center"/>
    </xf>
    <xf numFmtId="1" fontId="28" fillId="9" borderId="38" xfId="0" applyNumberFormat="1" applyFont="1" applyFill="1" applyBorder="1" applyAlignment="1">
      <alignment horizontal="center"/>
    </xf>
    <xf numFmtId="0" fontId="37" fillId="2" borderId="55" xfId="0" applyFont="1" applyFill="1" applyBorder="1" applyAlignment="1">
      <alignment horizontal="left"/>
    </xf>
    <xf numFmtId="0" fontId="37" fillId="2" borderId="59" xfId="0" applyFont="1" applyFill="1" applyBorder="1" applyAlignment="1">
      <alignment horizontal="left"/>
    </xf>
    <xf numFmtId="164" fontId="28" fillId="6" borderId="39" xfId="1" applyNumberFormat="1" applyFont="1" applyFill="1" applyBorder="1" applyAlignment="1">
      <alignment horizontal="center"/>
    </xf>
    <xf numFmtId="165" fontId="28" fillId="3" borderId="38" xfId="0" applyNumberFormat="1" applyFont="1" applyFill="1" applyBorder="1" applyAlignment="1">
      <alignment horizontal="center"/>
    </xf>
    <xf numFmtId="0" fontId="35" fillId="0" borderId="41" xfId="0" applyFont="1" applyBorder="1" applyAlignment="1">
      <alignment horizontal="center" vertical="center" wrapText="1" readingOrder="2"/>
    </xf>
    <xf numFmtId="1" fontId="28" fillId="8" borderId="60" xfId="0" applyNumberFormat="1" applyFont="1" applyFill="1" applyBorder="1" applyAlignment="1">
      <alignment horizontal="center"/>
    </xf>
    <xf numFmtId="164" fontId="38" fillId="2" borderId="56" xfId="0" applyNumberFormat="1" applyFont="1" applyFill="1" applyBorder="1" applyAlignment="1">
      <alignment horizontal="center"/>
    </xf>
    <xf numFmtId="164" fontId="28" fillId="7" borderId="39" xfId="1" applyNumberFormat="1" applyFont="1" applyFill="1" applyBorder="1" applyAlignment="1">
      <alignment horizontal="center"/>
    </xf>
    <xf numFmtId="164" fontId="28" fillId="7" borderId="63" xfId="0" applyNumberFormat="1" applyFont="1" applyFill="1" applyBorder="1" applyAlignment="1">
      <alignment horizontal="center"/>
    </xf>
    <xf numFmtId="1" fontId="28" fillId="7" borderId="63" xfId="0" applyNumberFormat="1" applyFont="1" applyFill="1" applyBorder="1" applyAlignment="1">
      <alignment horizontal="center"/>
    </xf>
    <xf numFmtId="164" fontId="28" fillId="3" borderId="60" xfId="0" applyNumberFormat="1" applyFont="1" applyFill="1" applyBorder="1" applyAlignment="1">
      <alignment horizontal="center"/>
    </xf>
    <xf numFmtId="164" fontId="28" fillId="8" borderId="63" xfId="0" applyNumberFormat="1" applyFont="1" applyFill="1" applyBorder="1" applyAlignment="1">
      <alignment horizontal="center"/>
    </xf>
    <xf numFmtId="164" fontId="28" fillId="9" borderId="63" xfId="0" applyNumberFormat="1" applyFont="1" applyFill="1" applyBorder="1" applyAlignment="1">
      <alignment horizontal="center"/>
    </xf>
    <xf numFmtId="1" fontId="28" fillId="7" borderId="43" xfId="0" applyNumberFormat="1" applyFont="1" applyFill="1" applyBorder="1" applyAlignment="1">
      <alignment horizontal="center"/>
    </xf>
    <xf numFmtId="1" fontId="37" fillId="2" borderId="39" xfId="0" applyNumberFormat="1" applyFont="1" applyFill="1" applyBorder="1" applyAlignment="1">
      <alignment horizontal="center"/>
    </xf>
    <xf numFmtId="164" fontId="38" fillId="2" borderId="39" xfId="0" applyNumberFormat="1" applyFont="1" applyFill="1" applyBorder="1" applyAlignment="1">
      <alignment horizontal="center"/>
    </xf>
    <xf numFmtId="164" fontId="38" fillId="2" borderId="38" xfId="0" applyNumberFormat="1" applyFont="1" applyFill="1" applyBorder="1" applyAlignment="1">
      <alignment horizontal="center"/>
    </xf>
    <xf numFmtId="164" fontId="38" fillId="2" borderId="43" xfId="0" applyNumberFormat="1" applyFont="1" applyFill="1" applyBorder="1" applyAlignment="1">
      <alignment horizontal="center"/>
    </xf>
    <xf numFmtId="164" fontId="38" fillId="2" borderId="62" xfId="0" applyNumberFormat="1" applyFont="1" applyFill="1" applyBorder="1" applyAlignment="1">
      <alignment horizontal="center"/>
    </xf>
    <xf numFmtId="164" fontId="28" fillId="9" borderId="64" xfId="0" applyNumberFormat="1" applyFont="1" applyFill="1" applyBorder="1" applyAlignment="1">
      <alignment horizontal="center"/>
    </xf>
    <xf numFmtId="1" fontId="38" fillId="2" borderId="39" xfId="0" applyNumberFormat="1" applyFont="1" applyFill="1" applyBorder="1" applyAlignment="1">
      <alignment horizontal="center"/>
    </xf>
    <xf numFmtId="1" fontId="38" fillId="2" borderId="38" xfId="0" applyNumberFormat="1" applyFont="1" applyFill="1" applyBorder="1" applyAlignment="1">
      <alignment horizontal="center"/>
    </xf>
    <xf numFmtId="1" fontId="38" fillId="2" borderId="43" xfId="0" applyNumberFormat="1" applyFont="1" applyFill="1" applyBorder="1" applyAlignment="1">
      <alignment horizontal="center"/>
    </xf>
    <xf numFmtId="1" fontId="38" fillId="2" borderId="62" xfId="0" applyNumberFormat="1" applyFont="1" applyFill="1" applyBorder="1" applyAlignment="1">
      <alignment horizontal="center"/>
    </xf>
    <xf numFmtId="1" fontId="37" fillId="2" borderId="65" xfId="0" applyNumberFormat="1" applyFont="1" applyFill="1" applyBorder="1" applyAlignment="1">
      <alignment horizontal="center"/>
    </xf>
    <xf numFmtId="1" fontId="37" fillId="2" borderId="60" xfId="0" applyNumberFormat="1" applyFont="1" applyFill="1" applyBorder="1" applyAlignment="1">
      <alignment horizontal="center"/>
    </xf>
    <xf numFmtId="1" fontId="38" fillId="2" borderId="60" xfId="0" applyNumberFormat="1" applyFont="1" applyFill="1" applyBorder="1" applyAlignment="1">
      <alignment horizontal="center"/>
    </xf>
    <xf numFmtId="1" fontId="38" fillId="2" borderId="63" xfId="0" applyNumberFormat="1" applyFont="1" applyFill="1" applyBorder="1" applyAlignment="1">
      <alignment horizontal="center"/>
    </xf>
    <xf numFmtId="1" fontId="38" fillId="2" borderId="66" xfId="0" applyNumberFormat="1" applyFont="1" applyFill="1" applyBorder="1" applyAlignment="1">
      <alignment horizontal="center"/>
    </xf>
    <xf numFmtId="1" fontId="38" fillId="2" borderId="67" xfId="0" applyNumberFormat="1" applyFont="1" applyFill="1" applyBorder="1" applyAlignment="1">
      <alignment horizontal="center"/>
    </xf>
    <xf numFmtId="1" fontId="37" fillId="2" borderId="27" xfId="0" applyNumberFormat="1" applyFont="1" applyFill="1" applyBorder="1" applyAlignment="1">
      <alignment horizontal="center"/>
    </xf>
    <xf numFmtId="1" fontId="37" fillId="2" borderId="49" xfId="0" applyNumberFormat="1" applyFont="1" applyFill="1" applyBorder="1" applyAlignment="1">
      <alignment horizontal="center"/>
    </xf>
    <xf numFmtId="1" fontId="37" fillId="2" borderId="50" xfId="0" applyNumberFormat="1" applyFont="1" applyFill="1" applyBorder="1" applyAlignment="1">
      <alignment horizontal="center"/>
    </xf>
    <xf numFmtId="0" fontId="30" fillId="0" borderId="71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2" fontId="28" fillId="6" borderId="39" xfId="1" applyNumberFormat="1" applyFont="1" applyFill="1" applyBorder="1" applyAlignment="1">
      <alignment horizontal="center"/>
    </xf>
    <xf numFmtId="1" fontId="28" fillId="7" borderId="78" xfId="0" applyNumberFormat="1" applyFont="1" applyFill="1" applyBorder="1" applyAlignment="1">
      <alignment horizontal="center"/>
    </xf>
    <xf numFmtId="164" fontId="34" fillId="0" borderId="41" xfId="0" applyNumberFormat="1" applyFont="1" applyBorder="1" applyAlignment="1">
      <alignment horizontal="center" vertical="center" wrapText="1" readingOrder="2"/>
    </xf>
    <xf numFmtId="164" fontId="36" fillId="0" borderId="41" xfId="0" applyNumberFormat="1" applyFont="1" applyBorder="1" applyAlignment="1">
      <alignment horizontal="right" vertical="center" wrapText="1" readingOrder="2"/>
    </xf>
    <xf numFmtId="164" fontId="28" fillId="7" borderId="78" xfId="0" applyNumberFormat="1" applyFont="1" applyFill="1" applyBorder="1" applyAlignment="1">
      <alignment horizontal="center"/>
    </xf>
    <xf numFmtId="0" fontId="39" fillId="3" borderId="38" xfId="0" applyFont="1" applyFill="1" applyBorder="1" applyAlignment="1">
      <alignment horizontal="center" vertical="center" wrapText="1" readingOrder="2"/>
    </xf>
    <xf numFmtId="0" fontId="39" fillId="3" borderId="38" xfId="0" applyFont="1" applyFill="1" applyBorder="1" applyAlignment="1">
      <alignment horizontal="right" vertical="center" wrapText="1"/>
    </xf>
    <xf numFmtId="164" fontId="36" fillId="0" borderId="41" xfId="0" applyNumberFormat="1" applyFont="1" applyBorder="1" applyAlignment="1">
      <alignment horizontal="center" vertical="center" wrapText="1" readingOrder="2"/>
    </xf>
    <xf numFmtId="164" fontId="34" fillId="0" borderId="37" xfId="0" applyNumberFormat="1" applyFont="1" applyBorder="1" applyAlignment="1">
      <alignment horizontal="center" vertical="center" wrapText="1" readingOrder="2"/>
    </xf>
    <xf numFmtId="164" fontId="28" fillId="8" borderId="44" xfId="0" applyNumberFormat="1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32" fillId="0" borderId="73" xfId="0" applyFont="1" applyBorder="1" applyAlignment="1">
      <alignment horizontal="left" vertical="center" wrapText="1" readingOrder="1"/>
    </xf>
    <xf numFmtId="0" fontId="40" fillId="8" borderId="79" xfId="0" applyFont="1" applyFill="1" applyBorder="1" applyAlignment="1">
      <alignment horizontal="center"/>
    </xf>
    <xf numFmtId="164" fontId="40" fillId="8" borderId="79" xfId="0" applyNumberFormat="1" applyFont="1" applyFill="1" applyBorder="1" applyAlignment="1">
      <alignment horizontal="center"/>
    </xf>
    <xf numFmtId="164" fontId="40" fillId="7" borderId="79" xfId="0" applyNumberFormat="1" applyFont="1" applyFill="1" applyBorder="1" applyAlignment="1">
      <alignment horizontal="center"/>
    </xf>
    <xf numFmtId="1" fontId="40" fillId="8" borderId="2" xfId="0" applyNumberFormat="1" applyFont="1" applyFill="1" applyBorder="1" applyAlignment="1">
      <alignment horizontal="center"/>
    </xf>
    <xf numFmtId="9" fontId="43" fillId="8" borderId="7" xfId="2" applyFont="1" applyFill="1" applyBorder="1" applyAlignment="1">
      <alignment horizontal="center"/>
    </xf>
    <xf numFmtId="9" fontId="43" fillId="8" borderId="82" xfId="2" applyFont="1" applyFill="1" applyBorder="1" applyAlignment="1">
      <alignment horizontal="center"/>
    </xf>
    <xf numFmtId="9" fontId="43" fillId="8" borderId="20" xfId="2" applyFont="1" applyFill="1" applyBorder="1" applyAlignment="1">
      <alignment horizontal="center"/>
    </xf>
    <xf numFmtId="9" fontId="40" fillId="8" borderId="34" xfId="2" applyFont="1" applyFill="1" applyBorder="1" applyAlignment="1">
      <alignment horizontal="center"/>
    </xf>
    <xf numFmtId="9" fontId="43" fillId="8" borderId="80" xfId="2" applyFont="1" applyFill="1" applyBorder="1" applyAlignment="1">
      <alignment horizontal="center"/>
    </xf>
    <xf numFmtId="9" fontId="43" fillId="8" borderId="83" xfId="2" applyFont="1" applyFill="1" applyBorder="1" applyAlignment="1">
      <alignment horizontal="center"/>
    </xf>
    <xf numFmtId="0" fontId="28" fillId="3" borderId="84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/>
    <xf numFmtId="0" fontId="19" fillId="0" borderId="36" xfId="0" applyFont="1" applyBorder="1"/>
    <xf numFmtId="0" fontId="19" fillId="0" borderId="18" xfId="0" applyFont="1" applyBorder="1"/>
    <xf numFmtId="164" fontId="19" fillId="0" borderId="18" xfId="0" applyNumberFormat="1" applyFont="1" applyBorder="1"/>
    <xf numFmtId="0" fontId="44" fillId="0" borderId="0" xfId="0" applyFont="1" applyAlignment="1">
      <alignment horizontal="center" vertical="center"/>
    </xf>
    <xf numFmtId="0" fontId="30" fillId="0" borderId="0" xfId="0" applyFont="1" applyAlignment="1"/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3" xfId="0" applyFont="1" applyBorder="1" applyAlignment="1">
      <alignment horizontal="center"/>
    </xf>
    <xf numFmtId="0" fontId="31" fillId="0" borderId="0" xfId="0" applyFont="1"/>
    <xf numFmtId="9" fontId="30" fillId="0" borderId="0" xfId="0" applyNumberFormat="1" applyFont="1" applyBorder="1"/>
    <xf numFmtId="9" fontId="30" fillId="0" borderId="0" xfId="0" applyNumberFormat="1" applyFont="1" applyBorder="1" applyAlignment="1">
      <alignment horizontal="center"/>
    </xf>
    <xf numFmtId="9" fontId="45" fillId="0" borderId="85" xfId="0" applyNumberFormat="1" applyFont="1" applyBorder="1"/>
    <xf numFmtId="0" fontId="46" fillId="0" borderId="0" xfId="0" applyFont="1" applyBorder="1"/>
    <xf numFmtId="9" fontId="31" fillId="3" borderId="7" xfId="0" applyNumberFormat="1" applyFont="1" applyFill="1" applyBorder="1" applyAlignment="1"/>
    <xf numFmtId="0" fontId="13" fillId="0" borderId="0" xfId="0" applyFont="1" applyAlignment="1">
      <alignment horizontal="center"/>
    </xf>
    <xf numFmtId="0" fontId="28" fillId="3" borderId="43" xfId="0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1" fontId="28" fillId="3" borderId="6" xfId="0" applyNumberFormat="1" applyFont="1" applyFill="1" applyBorder="1" applyAlignment="1">
      <alignment horizontal="center"/>
    </xf>
    <xf numFmtId="0" fontId="48" fillId="0" borderId="37" xfId="0" applyFont="1" applyBorder="1" applyAlignment="1">
      <alignment horizontal="center" vertical="center" wrapText="1" readingOrder="2"/>
    </xf>
    <xf numFmtId="1" fontId="28" fillId="3" borderId="86" xfId="0" applyNumberFormat="1" applyFont="1" applyFill="1" applyBorder="1" applyAlignment="1">
      <alignment horizontal="center"/>
    </xf>
    <xf numFmtId="1" fontId="28" fillId="3" borderId="45" xfId="0" applyNumberFormat="1" applyFont="1" applyFill="1" applyBorder="1" applyAlignment="1">
      <alignment horizontal="center"/>
    </xf>
    <xf numFmtId="1" fontId="28" fillId="8" borderId="39" xfId="0" applyNumberFormat="1" applyFont="1" applyFill="1" applyBorder="1" applyAlignment="1">
      <alignment horizontal="center"/>
    </xf>
    <xf numFmtId="0" fontId="49" fillId="0" borderId="41" xfId="0" applyFont="1" applyBorder="1" applyAlignment="1">
      <alignment horizontal="center" vertical="center" wrapText="1" readingOrder="2"/>
    </xf>
    <xf numFmtId="0" fontId="35" fillId="0" borderId="41" xfId="0" applyFont="1" applyBorder="1" applyAlignment="1">
      <alignment horizontal="center" vertical="center" wrapText="1" readingOrder="1"/>
    </xf>
    <xf numFmtId="1" fontId="28" fillId="3" borderId="78" xfId="0" applyNumberFormat="1" applyFont="1" applyFill="1" applyBorder="1" applyAlignment="1">
      <alignment horizontal="center"/>
    </xf>
    <xf numFmtId="1" fontId="28" fillId="3" borderId="54" xfId="0" applyNumberFormat="1" applyFont="1" applyFill="1" applyBorder="1" applyAlignment="1">
      <alignment horizontal="center"/>
    </xf>
    <xf numFmtId="1" fontId="28" fillId="8" borderId="49" xfId="0" applyNumberFormat="1" applyFont="1" applyFill="1" applyBorder="1" applyAlignment="1">
      <alignment horizontal="center"/>
    </xf>
    <xf numFmtId="1" fontId="28" fillId="8" borderId="63" xfId="0" applyNumberFormat="1" applyFont="1" applyFill="1" applyBorder="1" applyAlignment="1">
      <alignment horizontal="center"/>
    </xf>
    <xf numFmtId="1" fontId="28" fillId="8" borderId="64" xfId="0" applyNumberFormat="1" applyFont="1" applyFill="1" applyBorder="1" applyAlignment="1">
      <alignment horizontal="center"/>
    </xf>
    <xf numFmtId="1" fontId="28" fillId="8" borderId="87" xfId="0" applyNumberFormat="1" applyFont="1" applyFill="1" applyBorder="1" applyAlignment="1">
      <alignment horizontal="center"/>
    </xf>
    <xf numFmtId="0" fontId="48" fillId="0" borderId="41" xfId="0" applyFont="1" applyBorder="1" applyAlignment="1">
      <alignment horizontal="center" vertical="center" wrapText="1" readingOrder="2"/>
    </xf>
    <xf numFmtId="9" fontId="46" fillId="0" borderId="85" xfId="0" applyNumberFormat="1" applyFont="1" applyBorder="1"/>
    <xf numFmtId="9" fontId="50" fillId="8" borderId="7" xfId="2" applyFont="1" applyFill="1" applyBorder="1" applyAlignment="1">
      <alignment horizontal="center"/>
    </xf>
    <xf numFmtId="9" fontId="50" fillId="8" borderId="82" xfId="2" applyFont="1" applyFill="1" applyBorder="1" applyAlignment="1">
      <alignment horizontal="center"/>
    </xf>
    <xf numFmtId="9" fontId="50" fillId="8" borderId="34" xfId="2" applyFont="1" applyFill="1" applyBorder="1" applyAlignment="1">
      <alignment horizontal="center"/>
    </xf>
    <xf numFmtId="0" fontId="21" fillId="5" borderId="8" xfId="0" applyFont="1" applyFill="1" applyBorder="1" applyAlignment="1">
      <alignment horizontal="right" vertical="center"/>
    </xf>
    <xf numFmtId="0" fontId="51" fillId="0" borderId="37" xfId="0" applyFont="1" applyBorder="1" applyAlignment="1">
      <alignment horizontal="center" vertical="center" wrapText="1" readingOrder="1"/>
    </xf>
    <xf numFmtId="0" fontId="52" fillId="10" borderId="89" xfId="0" applyFont="1" applyFill="1" applyBorder="1" applyAlignment="1">
      <alignment horizontal="justify" vertical="center" wrapText="1" readingOrder="2"/>
    </xf>
    <xf numFmtId="165" fontId="19" fillId="0" borderId="0" xfId="0" applyNumberFormat="1" applyFont="1" applyAlignment="1">
      <alignment horizontal="center"/>
    </xf>
    <xf numFmtId="164" fontId="28" fillId="3" borderId="38" xfId="1" applyNumberFormat="1" applyFont="1" applyFill="1" applyBorder="1" applyAlignment="1">
      <alignment horizontal="center"/>
    </xf>
    <xf numFmtId="165" fontId="28" fillId="3" borderId="39" xfId="0" applyNumberFormat="1" applyFont="1" applyFill="1" applyBorder="1" applyAlignment="1">
      <alignment horizontal="center"/>
    </xf>
    <xf numFmtId="164" fontId="28" fillId="8" borderId="39" xfId="0" applyNumberFormat="1" applyFont="1" applyFill="1" applyBorder="1" applyAlignment="1">
      <alignment horizontal="center"/>
    </xf>
    <xf numFmtId="164" fontId="28" fillId="3" borderId="45" xfId="0" applyNumberFormat="1" applyFont="1" applyFill="1" applyBorder="1" applyAlignment="1">
      <alignment horizontal="center"/>
    </xf>
    <xf numFmtId="0" fontId="51" fillId="0" borderId="41" xfId="0" applyFont="1" applyBorder="1" applyAlignment="1">
      <alignment horizontal="center" vertical="center" wrapText="1" readingOrder="1"/>
    </xf>
    <xf numFmtId="164" fontId="28" fillId="3" borderId="54" xfId="0" applyNumberFormat="1" applyFont="1" applyFill="1" applyBorder="1" applyAlignment="1">
      <alignment horizontal="center"/>
    </xf>
    <xf numFmtId="164" fontId="28" fillId="3" borderId="39" xfId="1" applyNumberFormat="1" applyFont="1" applyFill="1" applyBorder="1" applyAlignment="1">
      <alignment horizontal="center"/>
    </xf>
    <xf numFmtId="164" fontId="28" fillId="8" borderId="60" xfId="0" applyNumberFormat="1" applyFont="1" applyFill="1" applyBorder="1" applyAlignment="1">
      <alignment horizontal="center"/>
    </xf>
    <xf numFmtId="164" fontId="28" fillId="8" borderId="49" xfId="0" applyNumberFormat="1" applyFont="1" applyFill="1" applyBorder="1" applyAlignment="1">
      <alignment horizontal="center"/>
    </xf>
    <xf numFmtId="164" fontId="28" fillId="8" borderId="64" xfId="0" applyNumberFormat="1" applyFont="1" applyFill="1" applyBorder="1" applyAlignment="1">
      <alignment horizontal="center"/>
    </xf>
    <xf numFmtId="2" fontId="28" fillId="3" borderId="39" xfId="1" applyNumberFormat="1" applyFont="1" applyFill="1" applyBorder="1" applyAlignment="1">
      <alignment horizontal="center"/>
    </xf>
    <xf numFmtId="164" fontId="35" fillId="0" borderId="41" xfId="0" applyNumberFormat="1" applyFont="1" applyBorder="1" applyAlignment="1">
      <alignment horizontal="center" vertical="center" wrapText="1" readingOrder="1"/>
    </xf>
    <xf numFmtId="164" fontId="28" fillId="3" borderId="78" xfId="0" applyNumberFormat="1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 wrapText="1" readingOrder="2"/>
    </xf>
    <xf numFmtId="0" fontId="36" fillId="0" borderId="90" xfId="0" applyFont="1" applyBorder="1" applyAlignment="1">
      <alignment horizontal="right" vertical="center" wrapText="1" readingOrder="2"/>
    </xf>
    <xf numFmtId="0" fontId="51" fillId="0" borderId="37" xfId="0" applyFont="1" applyBorder="1" applyAlignment="1">
      <alignment horizontal="left" vertical="center" wrapText="1" readingOrder="1"/>
    </xf>
    <xf numFmtId="164" fontId="35" fillId="0" borderId="37" xfId="0" applyNumberFormat="1" applyFont="1" applyBorder="1" applyAlignment="1">
      <alignment horizontal="center" vertical="center" wrapText="1" readingOrder="2"/>
    </xf>
    <xf numFmtId="0" fontId="51" fillId="0" borderId="41" xfId="0" applyFont="1" applyBorder="1" applyAlignment="1">
      <alignment horizontal="left" vertical="center" wrapText="1" readingOrder="1"/>
    </xf>
    <xf numFmtId="164" fontId="0" fillId="0" borderId="41" xfId="0" applyNumberFormat="1" applyFont="1" applyBorder="1" applyAlignment="1">
      <alignment horizontal="center" vertical="center" wrapText="1" readingOrder="1"/>
    </xf>
    <xf numFmtId="0" fontId="51" fillId="0" borderId="0" xfId="0" applyFont="1"/>
    <xf numFmtId="0" fontId="53" fillId="0" borderId="0" xfId="0" applyFont="1"/>
    <xf numFmtId="164" fontId="49" fillId="0" borderId="41" xfId="0" applyNumberFormat="1" applyFont="1" applyBorder="1" applyAlignment="1">
      <alignment horizontal="center" vertical="center" wrapText="1" readingOrder="2"/>
    </xf>
    <xf numFmtId="164" fontId="54" fillId="0" borderId="37" xfId="0" applyNumberFormat="1" applyFont="1" applyBorder="1" applyAlignment="1">
      <alignment horizontal="center" vertical="center" wrapText="1" readingOrder="2"/>
    </xf>
    <xf numFmtId="164" fontId="54" fillId="0" borderId="41" xfId="0" applyNumberFormat="1" applyFont="1" applyBorder="1" applyAlignment="1">
      <alignment horizontal="center" vertical="center" wrapText="1" readingOrder="2"/>
    </xf>
    <xf numFmtId="0" fontId="51" fillId="0" borderId="41" xfId="0" applyFont="1" applyBorder="1" applyAlignment="1">
      <alignment horizontal="center" vertical="center" wrapText="1" readingOrder="2"/>
    </xf>
    <xf numFmtId="1" fontId="43" fillId="8" borderId="83" xfId="2" applyNumberFormat="1" applyFont="1" applyFill="1" applyBorder="1" applyAlignment="1">
      <alignment horizontal="center"/>
    </xf>
    <xf numFmtId="0" fontId="57" fillId="0" borderId="91" xfId="0" applyFont="1" applyBorder="1" applyAlignment="1">
      <alignment horizontal="center" wrapText="1" readingOrder="1"/>
    </xf>
    <xf numFmtId="0" fontId="57" fillId="0" borderId="92" xfId="0" applyFont="1" applyBorder="1" applyAlignment="1">
      <alignment horizontal="right" wrapText="1" readingOrder="1"/>
    </xf>
    <xf numFmtId="0" fontId="59" fillId="0" borderId="91" xfId="0" applyFont="1" applyBorder="1" applyAlignment="1">
      <alignment horizontal="center" vertical="top" wrapText="1" readingOrder="2"/>
    </xf>
    <xf numFmtId="0" fontId="60" fillId="0" borderId="92" xfId="0" applyFont="1" applyBorder="1" applyAlignment="1">
      <alignment horizontal="center" wrapText="1" readingOrder="2"/>
    </xf>
    <xf numFmtId="0" fontId="60" fillId="0" borderId="91" xfId="0" applyFont="1" applyBorder="1" applyAlignment="1">
      <alignment horizontal="center" wrapText="1" readingOrder="2"/>
    </xf>
    <xf numFmtId="0" fontId="60" fillId="0" borderId="91" xfId="0" applyFont="1" applyBorder="1" applyAlignment="1">
      <alignment horizontal="center" vertical="top" wrapText="1" readingOrder="2"/>
    </xf>
    <xf numFmtId="0" fontId="57" fillId="0" borderId="93" xfId="0" applyFont="1" applyBorder="1" applyAlignment="1">
      <alignment horizontal="center" wrapText="1" readingOrder="1"/>
    </xf>
    <xf numFmtId="0" fontId="57" fillId="0" borderId="94" xfId="0" applyFont="1" applyBorder="1" applyAlignment="1">
      <alignment horizontal="right" wrapText="1" readingOrder="1"/>
    </xf>
    <xf numFmtId="0" fontId="60" fillId="0" borderId="93" xfId="0" applyFont="1" applyBorder="1" applyAlignment="1">
      <alignment horizontal="center" vertical="top" wrapText="1" readingOrder="2"/>
    </xf>
    <xf numFmtId="0" fontId="60" fillId="0" borderId="94" xfId="0" applyFont="1" applyBorder="1" applyAlignment="1">
      <alignment horizontal="center" wrapText="1" readingOrder="2"/>
    </xf>
    <xf numFmtId="0" fontId="60" fillId="0" borderId="93" xfId="0" applyFont="1" applyBorder="1" applyAlignment="1">
      <alignment horizontal="center" wrapText="1" readingOrder="2"/>
    </xf>
    <xf numFmtId="0" fontId="57" fillId="0" borderId="95" xfId="0" applyFont="1" applyBorder="1" applyAlignment="1">
      <alignment horizontal="left" wrapText="1" readingOrder="1"/>
    </xf>
    <xf numFmtId="0" fontId="61" fillId="0" borderId="96" xfId="0" applyFont="1" applyBorder="1" applyAlignment="1">
      <alignment horizontal="right" wrapText="1" readingOrder="2"/>
    </xf>
    <xf numFmtId="0" fontId="60" fillId="0" borderId="95" xfId="0" applyFont="1" applyBorder="1" applyAlignment="1">
      <alignment horizontal="center" vertical="top" wrapText="1" readingOrder="2"/>
    </xf>
    <xf numFmtId="0" fontId="60" fillId="0" borderId="96" xfId="0" applyFont="1" applyBorder="1" applyAlignment="1">
      <alignment horizontal="center" wrapText="1" readingOrder="2"/>
    </xf>
    <xf numFmtId="0" fontId="60" fillId="0" borderId="95" xfId="0" applyFont="1" applyBorder="1" applyAlignment="1">
      <alignment horizontal="center" wrapText="1" readingOrder="2"/>
    </xf>
    <xf numFmtId="0" fontId="62" fillId="4" borderId="2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/>
    </xf>
    <xf numFmtId="0" fontId="32" fillId="0" borderId="38" xfId="0" applyFont="1" applyBorder="1" applyAlignment="1">
      <alignment horizontal="center" vertical="center" wrapText="1" readingOrder="1"/>
    </xf>
    <xf numFmtId="0" fontId="32" fillId="0" borderId="38" xfId="0" applyFont="1" applyBorder="1" applyAlignment="1">
      <alignment horizontal="right" vertical="center" wrapText="1" readingOrder="1"/>
    </xf>
    <xf numFmtId="164" fontId="64" fillId="3" borderId="39" xfId="0" applyNumberFormat="1" applyFont="1" applyFill="1" applyBorder="1" applyAlignment="1">
      <alignment horizontal="center"/>
    </xf>
    <xf numFmtId="164" fontId="64" fillId="3" borderId="38" xfId="0" applyNumberFormat="1" applyFont="1" applyFill="1" applyBorder="1" applyAlignment="1">
      <alignment horizontal="center"/>
    </xf>
    <xf numFmtId="1" fontId="65" fillId="3" borderId="38" xfId="0" applyNumberFormat="1" applyFont="1" applyFill="1" applyBorder="1" applyAlignment="1">
      <alignment horizontal="center"/>
    </xf>
    <xf numFmtId="1" fontId="65" fillId="3" borderId="87" xfId="0" applyNumberFormat="1" applyFont="1" applyFill="1" applyBorder="1" applyAlignment="1">
      <alignment horizontal="center"/>
    </xf>
    <xf numFmtId="1" fontId="65" fillId="3" borderId="48" xfId="0" applyNumberFormat="1" applyFont="1" applyFill="1" applyBorder="1" applyAlignment="1">
      <alignment horizontal="center"/>
    </xf>
    <xf numFmtId="164" fontId="64" fillId="3" borderId="40" xfId="0" applyNumberFormat="1" applyFont="1" applyFill="1" applyBorder="1" applyAlignment="1">
      <alignment horizontal="center"/>
    </xf>
    <xf numFmtId="0" fontId="48" fillId="0" borderId="38" xfId="0" applyFont="1" applyBorder="1" applyAlignment="1">
      <alignment horizontal="right" vertical="center" wrapText="1" readingOrder="1"/>
    </xf>
    <xf numFmtId="0" fontId="66" fillId="0" borderId="38" xfId="0" applyFont="1" applyBorder="1" applyAlignment="1">
      <alignment horizontal="center" vertical="center" wrapText="1" readingOrder="1"/>
    </xf>
    <xf numFmtId="0" fontId="66" fillId="3" borderId="38" xfId="0" applyFont="1" applyFill="1" applyBorder="1" applyAlignment="1">
      <alignment horizontal="center" vertical="center" wrapText="1" readingOrder="1"/>
    </xf>
    <xf numFmtId="9" fontId="67" fillId="3" borderId="7" xfId="0" applyNumberFormat="1" applyFont="1" applyFill="1" applyBorder="1" applyAlignment="1"/>
    <xf numFmtId="0" fontId="66" fillId="0" borderId="38" xfId="0" applyFont="1" applyBorder="1" applyAlignment="1">
      <alignment horizontal="left" vertical="center" wrapText="1" readingOrder="1"/>
    </xf>
    <xf numFmtId="164" fontId="40" fillId="8" borderId="87" xfId="0" applyNumberFormat="1" applyFont="1" applyFill="1" applyBorder="1" applyAlignment="1">
      <alignment horizontal="center"/>
    </xf>
    <xf numFmtId="0" fontId="49" fillId="0" borderId="37" xfId="0" applyFont="1" applyBorder="1" applyAlignment="1">
      <alignment horizontal="left" wrapText="1" readingOrder="1"/>
    </xf>
    <xf numFmtId="0" fontId="49" fillId="0" borderId="37" xfId="0" applyFont="1" applyBorder="1" applyAlignment="1">
      <alignment horizontal="right" wrapText="1" readingOrder="2"/>
    </xf>
    <xf numFmtId="164" fontId="28" fillId="3" borderId="46" xfId="0" applyNumberFormat="1" applyFont="1" applyFill="1" applyBorder="1" applyAlignment="1">
      <alignment horizontal="center"/>
    </xf>
    <xf numFmtId="164" fontId="35" fillId="0" borderId="37" xfId="0" applyNumberFormat="1" applyFont="1" applyBorder="1" applyAlignment="1">
      <alignment horizontal="center" vertical="center" wrapText="1" readingOrder="1"/>
    </xf>
    <xf numFmtId="164" fontId="28" fillId="3" borderId="86" xfId="0" applyNumberFormat="1" applyFont="1" applyFill="1" applyBorder="1" applyAlignment="1">
      <alignment horizontal="center"/>
    </xf>
    <xf numFmtId="164" fontId="68" fillId="3" borderId="38" xfId="0" applyNumberFormat="1" applyFont="1" applyFill="1" applyBorder="1"/>
    <xf numFmtId="0" fontId="49" fillId="0" borderId="41" xfId="0" applyFont="1" applyBorder="1" applyAlignment="1">
      <alignment horizontal="left" wrapText="1" readingOrder="1"/>
    </xf>
    <xf numFmtId="0" fontId="49" fillId="0" borderId="41" xfId="0" applyFont="1" applyBorder="1" applyAlignment="1">
      <alignment horizontal="right" wrapText="1" readingOrder="2"/>
    </xf>
    <xf numFmtId="164" fontId="28" fillId="3" borderId="44" xfId="0" applyNumberFormat="1" applyFont="1" applyFill="1" applyBorder="1" applyAlignment="1">
      <alignment horizontal="center"/>
    </xf>
    <xf numFmtId="0" fontId="49" fillId="11" borderId="41" xfId="0" applyFont="1" applyFill="1" applyBorder="1" applyAlignment="1">
      <alignment horizontal="left" wrapText="1" readingOrder="1"/>
    </xf>
    <xf numFmtId="0" fontId="49" fillId="11" borderId="41" xfId="0" applyFont="1" applyFill="1" applyBorder="1" applyAlignment="1">
      <alignment horizontal="right" wrapText="1" readingOrder="2"/>
    </xf>
    <xf numFmtId="164" fontId="28" fillId="8" borderId="87" xfId="0" applyNumberFormat="1" applyFont="1" applyFill="1" applyBorder="1" applyAlignment="1">
      <alignment horizontal="center"/>
    </xf>
    <xf numFmtId="0" fontId="49" fillId="11" borderId="37" xfId="0" applyFont="1" applyFill="1" applyBorder="1" applyAlignment="1">
      <alignment horizontal="left" wrapText="1" readingOrder="1"/>
    </xf>
    <xf numFmtId="0" fontId="49" fillId="11" borderId="37" xfId="0" applyFont="1" applyFill="1" applyBorder="1" applyAlignment="1">
      <alignment horizontal="right" wrapText="1" readingOrder="2"/>
    </xf>
    <xf numFmtId="164" fontId="28" fillId="3" borderId="0" xfId="0" applyNumberFormat="1" applyFont="1" applyFill="1" applyBorder="1" applyAlignment="1">
      <alignment horizontal="center"/>
    </xf>
    <xf numFmtId="164" fontId="68" fillId="3" borderId="44" xfId="0" applyNumberFormat="1" applyFont="1" applyFill="1" applyBorder="1"/>
    <xf numFmtId="0" fontId="69" fillId="0" borderId="61" xfId="0" applyFont="1" applyBorder="1" applyAlignment="1">
      <alignment horizontal="center" vertical="center" wrapText="1" readingOrder="2"/>
    </xf>
    <xf numFmtId="0" fontId="69" fillId="0" borderId="37" xfId="0" applyFont="1" applyBorder="1" applyAlignment="1">
      <alignment horizontal="center" wrapText="1" readingOrder="2"/>
    </xf>
    <xf numFmtId="0" fontId="70" fillId="0" borderId="37" xfId="0" applyFont="1" applyBorder="1" applyAlignment="1">
      <alignment horizontal="right" wrapText="1" readingOrder="2"/>
    </xf>
    <xf numFmtId="0" fontId="69" fillId="0" borderId="41" xfId="0" applyFont="1" applyBorder="1" applyAlignment="1">
      <alignment horizontal="center" wrapText="1" readingOrder="2"/>
    </xf>
    <xf numFmtId="0" fontId="70" fillId="0" borderId="41" xfId="0" applyFont="1" applyBorder="1" applyAlignment="1">
      <alignment horizontal="right" wrapText="1" readingOrder="2"/>
    </xf>
    <xf numFmtId="0" fontId="19" fillId="8" borderId="38" xfId="0" applyFont="1" applyFill="1" applyBorder="1"/>
    <xf numFmtId="0" fontId="69" fillId="11" borderId="41" xfId="0" applyFont="1" applyFill="1" applyBorder="1" applyAlignment="1">
      <alignment horizontal="center" wrapText="1" readingOrder="2"/>
    </xf>
    <xf numFmtId="0" fontId="70" fillId="11" borderId="41" xfId="0" applyFont="1" applyFill="1" applyBorder="1" applyAlignment="1">
      <alignment horizontal="right" wrapText="1" readingOrder="2"/>
    </xf>
    <xf numFmtId="0" fontId="69" fillId="11" borderId="37" xfId="0" applyFont="1" applyFill="1" applyBorder="1" applyAlignment="1">
      <alignment horizontal="center" wrapText="1" readingOrder="2"/>
    </xf>
    <xf numFmtId="0" fontId="70" fillId="11" borderId="37" xfId="0" applyFont="1" applyFill="1" applyBorder="1" applyAlignment="1">
      <alignment horizontal="right" wrapText="1" readingOrder="2"/>
    </xf>
    <xf numFmtId="164" fontId="35" fillId="0" borderId="75" xfId="0" applyNumberFormat="1" applyFont="1" applyBorder="1" applyAlignment="1">
      <alignment horizontal="center" vertical="center" wrapText="1" readingOrder="1"/>
    </xf>
    <xf numFmtId="0" fontId="70" fillId="0" borderId="37" xfId="0" applyFont="1" applyBorder="1" applyAlignment="1">
      <alignment horizontal="center" wrapText="1" readingOrder="2"/>
    </xf>
    <xf numFmtId="0" fontId="70" fillId="0" borderId="41" xfId="0" applyFont="1" applyBorder="1" applyAlignment="1">
      <alignment horizontal="center" wrapText="1" readingOrder="2"/>
    </xf>
    <xf numFmtId="0" fontId="69" fillId="0" borderId="68" xfId="0" applyFont="1" applyBorder="1" applyAlignment="1">
      <alignment horizontal="center" vertical="center" wrapText="1" readingOrder="2"/>
    </xf>
    <xf numFmtId="0" fontId="69" fillId="0" borderId="67" xfId="0" applyFont="1" applyBorder="1" applyAlignment="1">
      <alignment horizontal="right" vertical="center" wrapText="1" readingOrder="2"/>
    </xf>
    <xf numFmtId="0" fontId="71" fillId="0" borderId="98" xfId="0" applyFont="1" applyBorder="1" applyAlignment="1">
      <alignment horizontal="right" vertical="center"/>
    </xf>
    <xf numFmtId="0" fontId="52" fillId="0" borderId="99" xfId="0" applyFont="1" applyFill="1" applyBorder="1" applyAlignment="1">
      <alignment horizontal="right" vertical="center" wrapText="1" readingOrder="2"/>
    </xf>
    <xf numFmtId="164" fontId="34" fillId="0" borderId="38" xfId="0" applyNumberFormat="1" applyFont="1" applyBorder="1" applyAlignment="1">
      <alignment horizontal="center" vertical="center" wrapText="1" readingOrder="2"/>
    </xf>
    <xf numFmtId="164" fontId="35" fillId="0" borderId="41" xfId="0" applyNumberFormat="1" applyFont="1" applyBorder="1" applyAlignment="1">
      <alignment horizontal="center" vertical="center" wrapText="1" readingOrder="2"/>
    </xf>
    <xf numFmtId="0" fontId="61" fillId="0" borderId="91" xfId="0" applyFont="1" applyBorder="1" applyAlignment="1">
      <alignment horizontal="right" wrapText="1" readingOrder="2"/>
    </xf>
    <xf numFmtId="0" fontId="61" fillId="0" borderId="92" xfId="0" applyFont="1" applyBorder="1" applyAlignment="1">
      <alignment horizontal="right" wrapText="1" readingOrder="2"/>
    </xf>
    <xf numFmtId="0" fontId="35" fillId="0" borderId="91" xfId="0" applyFont="1" applyBorder="1" applyAlignment="1">
      <alignment horizontal="center" vertical="top" wrapText="1" readingOrder="2"/>
    </xf>
    <xf numFmtId="0" fontId="35" fillId="11" borderId="100" xfId="0" applyFont="1" applyFill="1" applyBorder="1" applyAlignment="1">
      <alignment horizontal="center" wrapText="1" readingOrder="2"/>
    </xf>
    <xf numFmtId="0" fontId="61" fillId="0" borderId="93" xfId="0" applyFont="1" applyBorder="1" applyAlignment="1">
      <alignment horizontal="right" wrapText="1" readingOrder="2"/>
    </xf>
    <xf numFmtId="0" fontId="61" fillId="0" borderId="94" xfId="0" applyFont="1" applyBorder="1" applyAlignment="1">
      <alignment horizontal="right" wrapText="1" readingOrder="2"/>
    </xf>
    <xf numFmtId="0" fontId="60" fillId="11" borderId="101" xfId="0" applyFont="1" applyFill="1" applyBorder="1" applyAlignment="1">
      <alignment horizontal="center" wrapText="1" readingOrder="2"/>
    </xf>
    <xf numFmtId="0" fontId="60" fillId="0" borderId="102" xfId="0" applyFont="1" applyBorder="1" applyAlignment="1">
      <alignment horizontal="center" vertical="top" wrapText="1" readingOrder="2"/>
    </xf>
    <xf numFmtId="0" fontId="72" fillId="0" borderId="93" xfId="0" applyFont="1" applyBorder="1" applyAlignment="1">
      <alignment horizontal="center" vertical="top" wrapText="1" readingOrder="2"/>
    </xf>
    <xf numFmtId="0" fontId="72" fillId="11" borderId="101" xfId="0" applyFont="1" applyFill="1" applyBorder="1" applyAlignment="1">
      <alignment horizontal="center" wrapText="1" readingOrder="2"/>
    </xf>
    <xf numFmtId="0" fontId="61" fillId="0" borderId="95" xfId="0" applyFont="1" applyBorder="1" applyAlignment="1">
      <alignment horizontal="right" wrapText="1" readingOrder="2"/>
    </xf>
    <xf numFmtId="0" fontId="60" fillId="11" borderId="103" xfId="0" applyFont="1" applyFill="1" applyBorder="1" applyAlignment="1">
      <alignment horizontal="center" wrapText="1" readingOrder="2"/>
    </xf>
    <xf numFmtId="9" fontId="13" fillId="0" borderId="0" xfId="0" applyNumberFormat="1" applyFont="1"/>
    <xf numFmtId="0" fontId="73" fillId="3" borderId="19" xfId="0" applyFont="1" applyFill="1" applyBorder="1" applyAlignment="1">
      <alignment horizontal="center"/>
    </xf>
    <xf numFmtId="0" fontId="73" fillId="3" borderId="20" xfId="0" applyFont="1" applyFill="1" applyBorder="1" applyAlignment="1">
      <alignment horizontal="center"/>
    </xf>
    <xf numFmtId="0" fontId="73" fillId="3" borderId="18" xfId="0" applyFont="1" applyFill="1" applyBorder="1" applyAlignment="1">
      <alignment horizontal="center"/>
    </xf>
    <xf numFmtId="0" fontId="69" fillId="0" borderId="37" xfId="0" applyFont="1" applyBorder="1" applyAlignment="1">
      <alignment horizontal="center" vertical="center" wrapText="1" readingOrder="2"/>
    </xf>
    <xf numFmtId="0" fontId="69" fillId="0" borderId="37" xfId="0" applyFont="1" applyBorder="1" applyAlignment="1">
      <alignment horizontal="right" vertical="center" wrapText="1" readingOrder="2"/>
    </xf>
    <xf numFmtId="0" fontId="68" fillId="3" borderId="38" xfId="0" applyFont="1" applyFill="1" applyBorder="1"/>
    <xf numFmtId="0" fontId="69" fillId="0" borderId="41" xfId="0" applyFont="1" applyBorder="1" applyAlignment="1">
      <alignment horizontal="center" vertical="center" wrapText="1" readingOrder="2"/>
    </xf>
    <xf numFmtId="0" fontId="69" fillId="0" borderId="41" xfId="0" applyFont="1" applyBorder="1" applyAlignment="1">
      <alignment horizontal="right" vertical="center" wrapText="1" readingOrder="2"/>
    </xf>
    <xf numFmtId="0" fontId="69" fillId="11" borderId="41" xfId="0" applyFont="1" applyFill="1" applyBorder="1" applyAlignment="1">
      <alignment horizontal="center" vertical="center" wrapText="1" readingOrder="2"/>
    </xf>
    <xf numFmtId="0" fontId="69" fillId="11" borderId="41" xfId="0" applyFont="1" applyFill="1" applyBorder="1" applyAlignment="1">
      <alignment horizontal="right" vertical="center" wrapText="1" readingOrder="2"/>
    </xf>
    <xf numFmtId="0" fontId="74" fillId="0" borderId="0" xfId="0" applyFont="1"/>
    <xf numFmtId="0" fontId="2" fillId="3" borderId="38" xfId="0" applyFont="1" applyFill="1" applyBorder="1"/>
    <xf numFmtId="164" fontId="40" fillId="3" borderId="38" xfId="0" applyNumberFormat="1" applyFont="1" applyFill="1" applyBorder="1" applyAlignment="1">
      <alignment horizontal="center"/>
    </xf>
    <xf numFmtId="0" fontId="63" fillId="0" borderId="37" xfId="0" applyFont="1" applyBorder="1" applyAlignment="1">
      <alignment horizontal="left" vertical="center" wrapText="1" readingOrder="1"/>
    </xf>
    <xf numFmtId="0" fontId="63" fillId="0" borderId="41" xfId="0" applyFont="1" applyBorder="1" applyAlignment="1">
      <alignment horizontal="left" vertical="center" wrapText="1" readingOrder="1"/>
    </xf>
    <xf numFmtId="1" fontId="28" fillId="3" borderId="63" xfId="0" applyNumberFormat="1" applyFont="1" applyFill="1" applyBorder="1" applyAlignment="1">
      <alignment horizontal="center"/>
    </xf>
    <xf numFmtId="164" fontId="28" fillId="3" borderId="63" xfId="0" applyNumberFormat="1" applyFont="1" applyFill="1" applyBorder="1" applyAlignment="1">
      <alignment horizontal="center"/>
    </xf>
    <xf numFmtId="164" fontId="28" fillId="3" borderId="64" xfId="0" applyNumberFormat="1" applyFont="1" applyFill="1" applyBorder="1" applyAlignment="1">
      <alignment horizontal="center"/>
    </xf>
    <xf numFmtId="0" fontId="32" fillId="0" borderId="41" xfId="0" applyFont="1" applyBorder="1" applyAlignment="1">
      <alignment horizontal="left" vertical="center" wrapText="1" readingOrder="2"/>
    </xf>
    <xf numFmtId="0" fontId="63" fillId="0" borderId="41" xfId="0" applyFont="1" applyBorder="1" applyAlignment="1">
      <alignment horizontal="right" vertical="center" wrapText="1" readingOrder="2"/>
    </xf>
    <xf numFmtId="0" fontId="14" fillId="3" borderId="12" xfId="0" applyFont="1" applyFill="1" applyBorder="1" applyAlignment="1">
      <alignment horizontal="center"/>
    </xf>
    <xf numFmtId="0" fontId="71" fillId="0" borderId="38" xfId="0" applyFont="1" applyBorder="1" applyAlignment="1">
      <alignment horizontal="right" vertical="center"/>
    </xf>
    <xf numFmtId="0" fontId="0" fillId="0" borderId="38" xfId="0" applyBorder="1"/>
    <xf numFmtId="0" fontId="34" fillId="0" borderId="29" xfId="0" applyFont="1" applyBorder="1" applyAlignment="1">
      <alignment horizontal="center" vertical="center" wrapText="1" readingOrder="2"/>
    </xf>
    <xf numFmtId="0" fontId="0" fillId="0" borderId="43" xfId="0" applyBorder="1"/>
    <xf numFmtId="0" fontId="52" fillId="0" borderId="89" xfId="0" applyFont="1" applyFill="1" applyBorder="1" applyAlignment="1">
      <alignment horizontal="right" vertical="center" wrapText="1" readingOrder="2"/>
    </xf>
    <xf numFmtId="0" fontId="34" fillId="0" borderId="75" xfId="0" applyFont="1" applyBorder="1" applyAlignment="1">
      <alignment horizontal="center" vertical="center" wrapText="1" readingOrder="2"/>
    </xf>
    <xf numFmtId="0" fontId="52" fillId="12" borderId="89" xfId="0" applyFont="1" applyFill="1" applyBorder="1" applyAlignment="1">
      <alignment horizontal="right" vertical="center" wrapText="1" readingOrder="2"/>
    </xf>
    <xf numFmtId="0" fontId="35" fillId="0" borderId="75" xfId="0" applyFont="1" applyBorder="1" applyAlignment="1">
      <alignment horizontal="center" vertical="center" wrapText="1" readingOrder="2"/>
    </xf>
    <xf numFmtId="0" fontId="34" fillId="0" borderId="38" xfId="0" applyFont="1" applyBorder="1" applyAlignment="1">
      <alignment horizontal="center" vertical="center" wrapText="1" readingOrder="2"/>
    </xf>
    <xf numFmtId="0" fontId="34" fillId="0" borderId="73" xfId="0" applyFont="1" applyBorder="1" applyAlignment="1">
      <alignment horizontal="center" vertical="center" wrapText="1" readingOrder="2"/>
    </xf>
    <xf numFmtId="0" fontId="35" fillId="0" borderId="38" xfId="0" applyFont="1" applyBorder="1" applyAlignment="1">
      <alignment horizontal="center" vertical="center" wrapText="1" readingOrder="1"/>
    </xf>
    <xf numFmtId="1" fontId="28" fillId="3" borderId="87" xfId="0" applyNumberFormat="1" applyFont="1" applyFill="1" applyBorder="1" applyAlignment="1">
      <alignment horizontal="center"/>
    </xf>
    <xf numFmtId="0" fontId="60" fillId="13" borderId="104" xfId="0" applyFont="1" applyFill="1" applyBorder="1" applyAlignment="1">
      <alignment horizontal="center" vertical="center" wrapText="1" readingOrder="1"/>
    </xf>
    <xf numFmtId="0" fontId="75" fillId="13" borderId="104" xfId="0" applyFont="1" applyFill="1" applyBorder="1" applyAlignment="1">
      <alignment horizontal="justify" vertical="center" wrapText="1" readingOrder="2"/>
    </xf>
    <xf numFmtId="0" fontId="35" fillId="0" borderId="37" xfId="0" applyFont="1" applyBorder="1" applyAlignment="1">
      <alignment horizontal="center" vertical="center" wrapText="1" readingOrder="2"/>
    </xf>
    <xf numFmtId="0" fontId="60" fillId="0" borderId="104" xfId="0" applyFont="1" applyFill="1" applyBorder="1" applyAlignment="1">
      <alignment horizontal="center" vertical="center" wrapText="1" readingOrder="1"/>
    </xf>
    <xf numFmtId="0" fontId="34" fillId="0" borderId="0" xfId="0" applyFont="1" applyAlignment="1">
      <alignment horizontal="right" vertical="center" readingOrder="2"/>
    </xf>
    <xf numFmtId="0" fontId="35" fillId="0" borderId="38" xfId="0" applyFont="1" applyBorder="1" applyAlignment="1">
      <alignment horizontal="right" vertical="center" wrapText="1" readingOrder="2"/>
    </xf>
    <xf numFmtId="0" fontId="0" fillId="3" borderId="38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1" fontId="38" fillId="2" borderId="40" xfId="0" applyNumberFormat="1" applyFont="1" applyFill="1" applyBorder="1" applyAlignment="1">
      <alignment horizontal="center"/>
    </xf>
    <xf numFmtId="0" fontId="76" fillId="2" borderId="38" xfId="0" applyFont="1" applyFill="1" applyBorder="1"/>
    <xf numFmtId="1" fontId="38" fillId="2" borderId="59" xfId="0" applyNumberFormat="1" applyFont="1" applyFill="1" applyBorder="1" applyAlignment="1">
      <alignment horizontal="center"/>
    </xf>
    <xf numFmtId="0" fontId="77" fillId="0" borderId="38" xfId="0" applyFont="1" applyBorder="1" applyAlignment="1">
      <alignment horizontal="center"/>
    </xf>
    <xf numFmtId="1" fontId="38" fillId="2" borderId="44" xfId="0" applyNumberFormat="1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78" fillId="0" borderId="37" xfId="0" applyFont="1" applyBorder="1" applyAlignment="1">
      <alignment horizontal="center" vertical="center" wrapText="1" readingOrder="1"/>
    </xf>
    <xf numFmtId="0" fontId="79" fillId="0" borderId="37" xfId="0" applyFont="1" applyBorder="1" applyAlignment="1">
      <alignment horizontal="right" vertical="center" wrapText="1" readingOrder="2"/>
    </xf>
    <xf numFmtId="2" fontId="28" fillId="3" borderId="39" xfId="0" applyNumberFormat="1" applyFont="1" applyFill="1" applyBorder="1" applyAlignment="1">
      <alignment horizontal="center"/>
    </xf>
    <xf numFmtId="2" fontId="28" fillId="3" borderId="38" xfId="0" applyNumberFormat="1" applyFont="1" applyFill="1" applyBorder="1" applyAlignment="1">
      <alignment horizontal="center"/>
    </xf>
    <xf numFmtId="2" fontId="28" fillId="3" borderId="40" xfId="0" applyNumberFormat="1" applyFont="1" applyFill="1" applyBorder="1" applyAlignment="1">
      <alignment horizontal="center"/>
    </xf>
    <xf numFmtId="2" fontId="28" fillId="3" borderId="6" xfId="0" applyNumberFormat="1" applyFont="1" applyFill="1" applyBorder="1" applyAlignment="1">
      <alignment horizontal="center"/>
    </xf>
    <xf numFmtId="0" fontId="78" fillId="0" borderId="41" xfId="0" applyFont="1" applyBorder="1" applyAlignment="1">
      <alignment horizontal="center" vertical="center" wrapText="1" readingOrder="1"/>
    </xf>
    <xf numFmtId="0" fontId="79" fillId="0" borderId="41" xfId="0" applyFont="1" applyBorder="1" applyAlignment="1">
      <alignment horizontal="right" vertical="center" wrapText="1" readingOrder="2"/>
    </xf>
    <xf numFmtId="2" fontId="28" fillId="3" borderId="43" xfId="0" applyNumberFormat="1" applyFont="1" applyFill="1" applyBorder="1" applyAlignment="1">
      <alignment horizontal="center"/>
    </xf>
    <xf numFmtId="2" fontId="28" fillId="3" borderId="42" xfId="0" applyNumberFormat="1" applyFont="1" applyFill="1" applyBorder="1" applyAlignment="1">
      <alignment horizontal="center"/>
    </xf>
    <xf numFmtId="2" fontId="28" fillId="3" borderId="47" xfId="0" applyNumberFormat="1" applyFont="1" applyFill="1" applyBorder="1" applyAlignment="1">
      <alignment horizontal="center"/>
    </xf>
    <xf numFmtId="166" fontId="28" fillId="8" borderId="38" xfId="1" applyNumberFormat="1" applyFont="1" applyFill="1" applyBorder="1" applyAlignment="1">
      <alignment horizontal="center"/>
    </xf>
    <xf numFmtId="166" fontId="28" fillId="8" borderId="39" xfId="1" applyNumberFormat="1" applyFont="1" applyFill="1" applyBorder="1" applyAlignment="1">
      <alignment horizontal="center"/>
    </xf>
    <xf numFmtId="2" fontId="28" fillId="8" borderId="38" xfId="0" applyNumberFormat="1" applyFont="1" applyFill="1" applyBorder="1" applyAlignment="1">
      <alignment horizontal="center"/>
    </xf>
    <xf numFmtId="0" fontId="78" fillId="0" borderId="41" xfId="0" applyFont="1" applyBorder="1" applyAlignment="1">
      <alignment horizontal="center" vertical="center" wrapText="1" readingOrder="2"/>
    </xf>
    <xf numFmtId="164" fontId="40" fillId="8" borderId="2" xfId="0" applyNumberFormat="1" applyFont="1" applyFill="1" applyBorder="1" applyAlignment="1">
      <alignment horizontal="center"/>
    </xf>
    <xf numFmtId="167" fontId="43" fillId="8" borderId="83" xfId="2" applyNumberFormat="1" applyFont="1" applyFill="1" applyBorder="1" applyAlignment="1">
      <alignment horizontal="center"/>
    </xf>
    <xf numFmtId="167" fontId="31" fillId="3" borderId="7" xfId="0" applyNumberFormat="1" applyFont="1" applyFill="1" applyBorder="1" applyAlignment="1"/>
    <xf numFmtId="0" fontId="69" fillId="11" borderId="37" xfId="0" applyFont="1" applyFill="1" applyBorder="1" applyAlignment="1">
      <alignment horizontal="right" vertical="center" wrapText="1" readingOrder="2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0" fontId="37" fillId="2" borderId="61" xfId="0" applyFont="1" applyFill="1" applyBorder="1" applyAlignment="1">
      <alignment horizontal="left"/>
    </xf>
    <xf numFmtId="0" fontId="37" fillId="2" borderId="62" xfId="0" applyFont="1" applyFill="1" applyBorder="1" applyAlignment="1">
      <alignment horizontal="left"/>
    </xf>
    <xf numFmtId="0" fontId="30" fillId="0" borderId="71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6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14" fillId="3" borderId="18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center"/>
    </xf>
    <xf numFmtId="164" fontId="28" fillId="3" borderId="109" xfId="0" applyNumberFormat="1" applyFont="1" applyFill="1" applyBorder="1" applyAlignment="1">
      <alignment horizontal="center"/>
    </xf>
    <xf numFmtId="0" fontId="30" fillId="0" borderId="38" xfId="0" applyFont="1" applyBorder="1" applyAlignment="1">
      <alignment horizontal="center"/>
    </xf>
    <xf numFmtId="9" fontId="46" fillId="0" borderId="38" xfId="0" applyNumberFormat="1" applyFont="1" applyBorder="1"/>
    <xf numFmtId="9" fontId="46" fillId="0" borderId="0" xfId="0" applyNumberFormat="1" applyFont="1" applyBorder="1"/>
    <xf numFmtId="9" fontId="31" fillId="3" borderId="0" xfId="0" applyNumberFormat="1" applyFont="1" applyFill="1" applyBorder="1" applyAlignment="1"/>
    <xf numFmtId="0" fontId="0" fillId="0" borderId="0" xfId="0" applyAlignment="1">
      <alignment readingOrder="1"/>
    </xf>
    <xf numFmtId="0" fontId="80" fillId="0" borderId="0" xfId="0" applyFont="1" applyAlignment="1">
      <alignment readingOrder="1"/>
    </xf>
    <xf numFmtId="0" fontId="8" fillId="0" borderId="0" xfId="0" applyFont="1" applyAlignment="1">
      <alignment horizontal="center" readingOrder="1"/>
    </xf>
    <xf numFmtId="0" fontId="81" fillId="0" borderId="0" xfId="0" applyFont="1" applyAlignment="1">
      <alignment horizontal="center" readingOrder="1"/>
    </xf>
    <xf numFmtId="0" fontId="11" fillId="3" borderId="0" xfId="0" applyFont="1" applyFill="1" applyAlignment="1">
      <alignment horizontal="center" readingOrder="1"/>
    </xf>
    <xf numFmtId="0" fontId="82" fillId="3" borderId="0" xfId="0" applyFont="1" applyFill="1" applyAlignment="1">
      <alignment horizontal="center" readingOrder="1"/>
    </xf>
    <xf numFmtId="0" fontId="17" fillId="4" borderId="2" xfId="0" applyFont="1" applyFill="1" applyBorder="1" applyAlignment="1">
      <alignment horizontal="center" readingOrder="1"/>
    </xf>
    <xf numFmtId="0" fontId="19" fillId="0" borderId="0" xfId="0" applyFont="1" applyAlignment="1">
      <alignment readingOrder="1"/>
    </xf>
    <xf numFmtId="0" fontId="83" fillId="0" borderId="0" xfId="0" applyFont="1" applyAlignment="1">
      <alignment readingOrder="1"/>
    </xf>
    <xf numFmtId="0" fontId="17" fillId="4" borderId="2" xfId="0" applyFont="1" applyFill="1" applyBorder="1" applyAlignment="1">
      <alignment horizontal="center" vertical="center" readingOrder="1"/>
    </xf>
    <xf numFmtId="0" fontId="84" fillId="0" borderId="0" xfId="0" applyFont="1"/>
    <xf numFmtId="0" fontId="27" fillId="3" borderId="0" xfId="0" applyFont="1" applyFill="1" applyBorder="1" applyAlignment="1">
      <alignment vertical="center" readingOrder="1"/>
    </xf>
    <xf numFmtId="0" fontId="28" fillId="3" borderId="0" xfId="0" applyFont="1" applyFill="1" applyAlignment="1">
      <alignment readingOrder="1"/>
    </xf>
    <xf numFmtId="0" fontId="86" fillId="3" borderId="0" xfId="0" applyFont="1" applyFill="1" applyAlignment="1">
      <alignment readingOrder="1"/>
    </xf>
    <xf numFmtId="0" fontId="14" fillId="3" borderId="24" xfId="0" applyFont="1" applyFill="1" applyBorder="1" applyAlignment="1">
      <alignment horizontal="center" readingOrder="1"/>
    </xf>
    <xf numFmtId="0" fontId="14" fillId="3" borderId="25" xfId="0" applyFont="1" applyFill="1" applyBorder="1" applyAlignment="1">
      <alignment horizontal="center" readingOrder="1"/>
    </xf>
    <xf numFmtId="0" fontId="87" fillId="3" borderId="26" xfId="0" applyFont="1" applyFill="1" applyBorder="1" applyAlignment="1">
      <alignment horizontal="center" readingOrder="1"/>
    </xf>
    <xf numFmtId="0" fontId="14" fillId="3" borderId="15" xfId="0" applyFont="1" applyFill="1" applyBorder="1" applyAlignment="1">
      <alignment horizontal="center" readingOrder="1"/>
    </xf>
    <xf numFmtId="0" fontId="14" fillId="3" borderId="19" xfId="0" applyFont="1" applyFill="1" applyBorder="1" applyAlignment="1">
      <alignment horizontal="center" readingOrder="1"/>
    </xf>
    <xf numFmtId="0" fontId="14" fillId="3" borderId="32" xfId="0" applyFont="1" applyFill="1" applyBorder="1" applyAlignment="1">
      <alignment horizontal="center" readingOrder="1"/>
    </xf>
    <xf numFmtId="0" fontId="14" fillId="3" borderId="9" xfId="0" applyFont="1" applyFill="1" applyBorder="1" applyAlignment="1">
      <alignment horizontal="center" readingOrder="1"/>
    </xf>
    <xf numFmtId="0" fontId="14" fillId="3" borderId="34" xfId="0" applyFont="1" applyFill="1" applyBorder="1" applyAlignment="1">
      <alignment horizontal="center" readingOrder="1"/>
    </xf>
    <xf numFmtId="0" fontId="87" fillId="3" borderId="18" xfId="0" applyFont="1" applyFill="1" applyBorder="1" applyAlignment="1">
      <alignment horizontal="center" readingOrder="1"/>
    </xf>
    <xf numFmtId="0" fontId="14" fillId="3" borderId="35" xfId="0" applyFont="1" applyFill="1" applyBorder="1" applyAlignment="1">
      <alignment horizontal="center" readingOrder="1"/>
    </xf>
    <xf numFmtId="0" fontId="14" fillId="3" borderId="18" xfId="0" applyFont="1" applyFill="1" applyBorder="1" applyAlignment="1">
      <alignment horizontal="center" readingOrder="1"/>
    </xf>
    <xf numFmtId="0" fontId="14" fillId="3" borderId="36" xfId="0" applyFont="1" applyFill="1" applyBorder="1" applyAlignment="1">
      <alignment horizontal="center" readingOrder="1"/>
    </xf>
    <xf numFmtId="0" fontId="49" fillId="0" borderId="37" xfId="0" applyFont="1" applyBorder="1" applyAlignment="1">
      <alignment horizontal="left" vertical="center" wrapText="1" readingOrder="1"/>
    </xf>
    <xf numFmtId="0" fontId="49" fillId="0" borderId="37" xfId="0" applyFont="1" applyBorder="1" applyAlignment="1">
      <alignment horizontal="right" vertical="center" wrapText="1" readingOrder="2"/>
    </xf>
    <xf numFmtId="164" fontId="19" fillId="0" borderId="0" xfId="0" applyNumberFormat="1" applyFont="1" applyAlignment="1">
      <alignment horizontal="center"/>
    </xf>
    <xf numFmtId="0" fontId="34" fillId="0" borderId="37" xfId="0" applyFont="1" applyBorder="1" applyAlignment="1">
      <alignment horizontal="center" vertical="center" wrapText="1" readingOrder="1"/>
    </xf>
    <xf numFmtId="164" fontId="48" fillId="0" borderId="37" xfId="0" applyNumberFormat="1" applyFont="1" applyBorder="1" applyAlignment="1">
      <alignment horizontal="center" vertical="center" wrapText="1" readingOrder="2"/>
    </xf>
    <xf numFmtId="0" fontId="49" fillId="0" borderId="41" xfId="0" applyFont="1" applyBorder="1" applyAlignment="1">
      <alignment horizontal="left" vertical="center" wrapText="1" readingOrder="1"/>
    </xf>
    <xf numFmtId="0" fontId="49" fillId="0" borderId="41" xfId="0" applyFont="1" applyBorder="1" applyAlignment="1">
      <alignment horizontal="right" vertical="center" wrapText="1" readingOrder="2"/>
    </xf>
    <xf numFmtId="0" fontId="34" fillId="0" borderId="41" xfId="0" applyFont="1" applyBorder="1" applyAlignment="1">
      <alignment horizontal="center" vertical="center" wrapText="1" readingOrder="1"/>
    </xf>
    <xf numFmtId="0" fontId="49" fillId="11" borderId="41" xfId="0" applyFont="1" applyFill="1" applyBorder="1" applyAlignment="1">
      <alignment horizontal="left" vertical="center" wrapText="1" readingOrder="1"/>
    </xf>
    <xf numFmtId="0" fontId="49" fillId="11" borderId="41" xfId="0" applyFont="1" applyFill="1" applyBorder="1" applyAlignment="1">
      <alignment horizontal="right" vertical="center" wrapText="1" readingOrder="2"/>
    </xf>
    <xf numFmtId="0" fontId="49" fillId="11" borderId="37" xfId="0" applyFont="1" applyFill="1" applyBorder="1" applyAlignment="1">
      <alignment horizontal="left" vertical="center" wrapText="1" readingOrder="1"/>
    </xf>
    <xf numFmtId="0" fontId="49" fillId="11" borderId="37" xfId="0" applyFont="1" applyFill="1" applyBorder="1" applyAlignment="1">
      <alignment horizontal="right" vertical="center" wrapText="1" readingOrder="2"/>
    </xf>
    <xf numFmtId="164" fontId="48" fillId="0" borderId="41" xfId="0" applyNumberFormat="1" applyFont="1" applyBorder="1" applyAlignment="1">
      <alignment horizontal="center" vertical="center" wrapText="1" readingOrder="2"/>
    </xf>
    <xf numFmtId="0" fontId="88" fillId="0" borderId="110" xfId="0" applyFont="1" applyBorder="1" applyAlignment="1">
      <alignment horizontal="center" vertical="center" wrapText="1" readingOrder="2"/>
    </xf>
    <xf numFmtId="0" fontId="88" fillId="0" borderId="37" xfId="0" applyFont="1" applyBorder="1" applyAlignment="1">
      <alignment horizontal="right" vertical="center" wrapText="1" readingOrder="2"/>
    </xf>
    <xf numFmtId="0" fontId="80" fillId="0" borderId="41" xfId="0" applyFont="1" applyBorder="1" applyAlignment="1">
      <alignment horizontal="center" vertical="center" wrapText="1" readingOrder="1"/>
    </xf>
    <xf numFmtId="164" fontId="40" fillId="8" borderId="79" xfId="0" applyNumberFormat="1" applyFont="1" applyFill="1" applyBorder="1" applyAlignment="1">
      <alignment horizontal="center" readingOrder="1"/>
    </xf>
    <xf numFmtId="164" fontId="89" fillId="8" borderId="79" xfId="0" applyNumberFormat="1" applyFont="1" applyFill="1" applyBorder="1" applyAlignment="1">
      <alignment horizontal="center" readingOrder="1"/>
    </xf>
    <xf numFmtId="9" fontId="43" fillId="8" borderId="7" xfId="2" applyFont="1" applyFill="1" applyBorder="1" applyAlignment="1">
      <alignment horizontal="center" readingOrder="1"/>
    </xf>
    <xf numFmtId="9" fontId="43" fillId="8" borderId="82" xfId="2" applyFont="1" applyFill="1" applyBorder="1" applyAlignment="1">
      <alignment horizontal="center" readingOrder="1"/>
    </xf>
    <xf numFmtId="9" fontId="43" fillId="8" borderId="20" xfId="2" applyFont="1" applyFill="1" applyBorder="1" applyAlignment="1">
      <alignment horizontal="center" readingOrder="1"/>
    </xf>
    <xf numFmtId="9" fontId="40" fillId="8" borderId="34" xfId="2" applyFont="1" applyFill="1" applyBorder="1" applyAlignment="1">
      <alignment horizontal="center" readingOrder="1"/>
    </xf>
    <xf numFmtId="9" fontId="90" fillId="8" borderId="80" xfId="2" applyFont="1" applyFill="1" applyBorder="1" applyAlignment="1">
      <alignment horizontal="center" readingOrder="1"/>
    </xf>
    <xf numFmtId="9" fontId="43" fillId="8" borderId="80" xfId="2" applyFont="1" applyFill="1" applyBorder="1" applyAlignment="1">
      <alignment horizontal="center" readingOrder="1"/>
    </xf>
    <xf numFmtId="0" fontId="13" fillId="0" borderId="0" xfId="0" applyFont="1" applyAlignment="1">
      <alignment readingOrder="1"/>
    </xf>
    <xf numFmtId="0" fontId="91" fillId="0" borderId="0" xfId="0" applyFont="1" applyAlignment="1">
      <alignment readingOrder="1"/>
    </xf>
    <xf numFmtId="0" fontId="92" fillId="0" borderId="91" xfId="0" applyFont="1" applyBorder="1" applyAlignment="1">
      <alignment horizontal="center" vertical="center" wrapText="1" readingOrder="1"/>
    </xf>
    <xf numFmtId="0" fontId="54" fillId="0" borderId="92" xfId="0" applyFont="1" applyBorder="1" applyAlignment="1">
      <alignment horizontal="right" vertical="center" wrapText="1" readingOrder="2"/>
    </xf>
    <xf numFmtId="0" fontId="92" fillId="0" borderId="93" xfId="0" applyFont="1" applyBorder="1" applyAlignment="1">
      <alignment horizontal="center" vertical="center" wrapText="1" readingOrder="1"/>
    </xf>
    <xf numFmtId="0" fontId="54" fillId="0" borderId="94" xfId="0" applyFont="1" applyBorder="1" applyAlignment="1">
      <alignment horizontal="right" vertical="center" wrapText="1" readingOrder="2"/>
    </xf>
    <xf numFmtId="0" fontId="92" fillId="3" borderId="93" xfId="0" applyFont="1" applyFill="1" applyBorder="1" applyAlignment="1">
      <alignment horizontal="center" vertical="center" wrapText="1" readingOrder="1"/>
    </xf>
    <xf numFmtId="0" fontId="54" fillId="3" borderId="94" xfId="0" applyFont="1" applyFill="1" applyBorder="1" applyAlignment="1">
      <alignment horizontal="right" vertical="center" wrapText="1" readingOrder="2"/>
    </xf>
    <xf numFmtId="0" fontId="60" fillId="10" borderId="104" xfId="0" applyFont="1" applyFill="1" applyBorder="1" applyAlignment="1">
      <alignment horizontal="center" vertical="center" wrapText="1" readingOrder="1"/>
    </xf>
    <xf numFmtId="0" fontId="93" fillId="10" borderId="104" xfId="0" applyFont="1" applyFill="1" applyBorder="1" applyAlignment="1">
      <alignment horizontal="justify" vertical="center" wrapText="1" readingOrder="2"/>
    </xf>
    <xf numFmtId="0" fontId="94" fillId="0" borderId="104" xfId="0" applyFont="1" applyFill="1" applyBorder="1" applyAlignment="1">
      <alignment horizontal="right" vertical="center" wrapText="1" readingOrder="2"/>
    </xf>
    <xf numFmtId="0" fontId="60" fillId="12" borderId="104" xfId="0" applyFont="1" applyFill="1" applyBorder="1" applyAlignment="1">
      <alignment horizontal="center" vertical="center" wrapText="1" readingOrder="1"/>
    </xf>
    <xf numFmtId="0" fontId="94" fillId="12" borderId="104" xfId="0" applyFont="1" applyFill="1" applyBorder="1" applyAlignment="1">
      <alignment horizontal="right" vertical="center" wrapText="1" readingOrder="2"/>
    </xf>
    <xf numFmtId="0" fontId="95" fillId="0" borderId="0" xfId="0" applyFont="1"/>
    <xf numFmtId="0" fontId="96" fillId="0" borderId="0" xfId="0" applyFont="1"/>
    <xf numFmtId="164" fontId="49" fillId="0" borderId="37" xfId="0" applyNumberFormat="1" applyFont="1" applyBorder="1" applyAlignment="1">
      <alignment horizontal="left" vertical="center" wrapText="1" readingOrder="1"/>
    </xf>
    <xf numFmtId="164" fontId="49" fillId="0" borderId="37" xfId="0" applyNumberFormat="1" applyFont="1" applyBorder="1" applyAlignment="1">
      <alignment horizontal="right" vertical="center" wrapText="1" readingOrder="2"/>
    </xf>
    <xf numFmtId="164" fontId="34" fillId="0" borderId="37" xfId="0" applyNumberFormat="1" applyFont="1" applyBorder="1" applyAlignment="1">
      <alignment horizontal="center" vertical="center" wrapText="1" readingOrder="1"/>
    </xf>
    <xf numFmtId="164" fontId="49" fillId="0" borderId="41" xfId="0" applyNumberFormat="1" applyFont="1" applyBorder="1" applyAlignment="1">
      <alignment horizontal="left" vertical="center" wrapText="1" readingOrder="1"/>
    </xf>
    <xf numFmtId="164" fontId="49" fillId="0" borderId="41" xfId="0" applyNumberFormat="1" applyFont="1" applyBorder="1" applyAlignment="1">
      <alignment horizontal="right" vertical="center" wrapText="1" readingOrder="2"/>
    </xf>
    <xf numFmtId="164" fontId="34" fillId="0" borderId="41" xfId="0" applyNumberFormat="1" applyFont="1" applyBorder="1" applyAlignment="1">
      <alignment horizontal="center" vertical="center" wrapText="1" readingOrder="1"/>
    </xf>
    <xf numFmtId="164" fontId="37" fillId="2" borderId="55" xfId="0" applyNumberFormat="1" applyFont="1" applyFill="1" applyBorder="1" applyAlignment="1">
      <alignment horizontal="left"/>
    </xf>
    <xf numFmtId="164" fontId="37" fillId="2" borderId="59" xfId="0" applyNumberFormat="1" applyFont="1" applyFill="1" applyBorder="1" applyAlignment="1">
      <alignment horizontal="left"/>
    </xf>
    <xf numFmtId="0" fontId="97" fillId="0" borderId="0" xfId="0" applyFont="1"/>
    <xf numFmtId="164" fontId="49" fillId="11" borderId="37" xfId="0" applyNumberFormat="1" applyFont="1" applyFill="1" applyBorder="1" applyAlignment="1">
      <alignment horizontal="left" vertical="center" wrapText="1" readingOrder="1"/>
    </xf>
    <xf numFmtId="164" fontId="49" fillId="11" borderId="41" xfId="0" applyNumberFormat="1" applyFont="1" applyFill="1" applyBorder="1" applyAlignment="1">
      <alignment horizontal="right" vertical="center" wrapText="1" readingOrder="2"/>
    </xf>
    <xf numFmtId="164" fontId="37" fillId="2" borderId="55" xfId="0" applyNumberFormat="1" applyFont="1" applyFill="1" applyBorder="1" applyAlignment="1">
      <alignment horizontal="center"/>
    </xf>
    <xf numFmtId="164" fontId="49" fillId="11" borderId="41" xfId="0" applyNumberFormat="1" applyFont="1" applyFill="1" applyBorder="1" applyAlignment="1">
      <alignment horizontal="left" vertical="center" wrapText="1" readingOrder="1"/>
    </xf>
    <xf numFmtId="0" fontId="98" fillId="0" borderId="0" xfId="0" applyFont="1"/>
    <xf numFmtId="0" fontId="14" fillId="3" borderId="111" xfId="0" applyFont="1" applyFill="1" applyBorder="1" applyAlignment="1">
      <alignment horizontal="center"/>
    </xf>
    <xf numFmtId="164" fontId="35" fillId="0" borderId="27" xfId="0" applyNumberFormat="1" applyFont="1" applyBorder="1" applyAlignment="1">
      <alignment horizontal="center" vertical="center" wrapText="1" readingOrder="1"/>
    </xf>
    <xf numFmtId="164" fontId="35" fillId="0" borderId="38" xfId="0" applyNumberFormat="1" applyFont="1" applyBorder="1" applyAlignment="1">
      <alignment horizontal="center" vertical="center" wrapText="1" readingOrder="1"/>
    </xf>
    <xf numFmtId="0" fontId="37" fillId="2" borderId="38" xfId="0" applyFont="1" applyFill="1" applyBorder="1" applyAlignment="1">
      <alignment horizontal="center"/>
    </xf>
    <xf numFmtId="164" fontId="35" fillId="0" borderId="73" xfId="0" applyNumberFormat="1" applyFont="1" applyBorder="1" applyAlignment="1">
      <alignment horizontal="center" vertical="center" wrapText="1" readingOrder="1"/>
    </xf>
    <xf numFmtId="164" fontId="28" fillId="3" borderId="112" xfId="0" applyNumberFormat="1" applyFont="1" applyFill="1" applyBorder="1" applyAlignment="1">
      <alignment horizontal="center"/>
    </xf>
    <xf numFmtId="1" fontId="37" fillId="2" borderId="38" xfId="0" applyNumberFormat="1" applyFont="1" applyFill="1" applyBorder="1" applyAlignment="1">
      <alignment horizontal="center"/>
    </xf>
    <xf numFmtId="164" fontId="28" fillId="3" borderId="111" xfId="0" applyNumberFormat="1" applyFont="1" applyFill="1" applyBorder="1" applyAlignment="1">
      <alignment horizontal="center"/>
    </xf>
    <xf numFmtId="164" fontId="28" fillId="3" borderId="66" xfId="0" applyNumberFormat="1" applyFont="1" applyFill="1" applyBorder="1" applyAlignment="1">
      <alignment horizontal="center"/>
    </xf>
    <xf numFmtId="164" fontId="35" fillId="0" borderId="76" xfId="0" applyNumberFormat="1" applyFont="1" applyBorder="1" applyAlignment="1">
      <alignment horizontal="center" vertical="center" wrapText="1" readingOrder="1"/>
    </xf>
    <xf numFmtId="164" fontId="48" fillId="0" borderId="38" xfId="0" applyNumberFormat="1" applyFont="1" applyBorder="1" applyAlignment="1">
      <alignment horizontal="center" vertical="center" wrapText="1" readingOrder="2"/>
    </xf>
    <xf numFmtId="164" fontId="35" fillId="0" borderId="43" xfId="0" applyNumberFormat="1" applyFont="1" applyBorder="1" applyAlignment="1">
      <alignment horizontal="center" vertical="center" wrapText="1" readingOrder="1"/>
    </xf>
    <xf numFmtId="164" fontId="49" fillId="0" borderId="38" xfId="0" applyNumberFormat="1" applyFont="1" applyBorder="1" applyAlignment="1">
      <alignment horizontal="center" vertical="center" wrapText="1" readingOrder="2"/>
    </xf>
    <xf numFmtId="164" fontId="35" fillId="0" borderId="43" xfId="0" applyNumberFormat="1" applyFont="1" applyBorder="1" applyAlignment="1">
      <alignment horizontal="center" vertical="center" wrapText="1" readingOrder="2"/>
    </xf>
    <xf numFmtId="164" fontId="35" fillId="0" borderId="38" xfId="0" applyNumberFormat="1" applyFont="1" applyBorder="1" applyAlignment="1">
      <alignment horizontal="center" vertical="center" wrapText="1" readingOrder="2"/>
    </xf>
    <xf numFmtId="164" fontId="19" fillId="0" borderId="0" xfId="0" applyNumberFormat="1" applyFont="1"/>
    <xf numFmtId="164" fontId="101" fillId="3" borderId="39" xfId="0" applyNumberFormat="1" applyFont="1" applyFill="1" applyBorder="1" applyAlignment="1">
      <alignment horizontal="center"/>
    </xf>
    <xf numFmtId="164" fontId="101" fillId="3" borderId="38" xfId="0" applyNumberFormat="1" applyFont="1" applyFill="1" applyBorder="1" applyAlignment="1">
      <alignment horizontal="center"/>
    </xf>
    <xf numFmtId="0" fontId="102" fillId="0" borderId="38" xfId="0" applyFont="1" applyBorder="1" applyAlignment="1">
      <alignment horizontal="center" vertical="center" wrapText="1" readingOrder="2"/>
    </xf>
    <xf numFmtId="164" fontId="101" fillId="3" borderId="40" xfId="0" applyNumberFormat="1" applyFont="1" applyFill="1" applyBorder="1" applyAlignment="1">
      <alignment horizontal="center"/>
    </xf>
    <xf numFmtId="0" fontId="102" fillId="0" borderId="41" xfId="0" applyFont="1" applyBorder="1" applyAlignment="1">
      <alignment horizontal="center" vertical="center" wrapText="1" readingOrder="2"/>
    </xf>
    <xf numFmtId="0" fontId="102" fillId="0" borderId="41" xfId="0" applyFont="1" applyBorder="1" applyAlignment="1">
      <alignment horizontal="center" vertical="top" wrapText="1" readingOrder="2"/>
    </xf>
    <xf numFmtId="164" fontId="37" fillId="2" borderId="50" xfId="0" applyNumberFormat="1" applyFont="1" applyFill="1" applyBorder="1" applyAlignment="1">
      <alignment horizontal="center"/>
    </xf>
    <xf numFmtId="0" fontId="103" fillId="8" borderId="79" xfId="0" applyFont="1" applyFill="1" applyBorder="1" applyAlignment="1">
      <alignment horizontal="center"/>
    </xf>
    <xf numFmtId="164" fontId="103" fillId="8" borderId="79" xfId="0" applyNumberFormat="1" applyFont="1" applyFill="1" applyBorder="1" applyAlignment="1">
      <alignment horizontal="center"/>
    </xf>
    <xf numFmtId="9" fontId="104" fillId="8" borderId="7" xfId="2" applyFont="1" applyFill="1" applyBorder="1" applyAlignment="1">
      <alignment horizontal="center"/>
    </xf>
    <xf numFmtId="0" fontId="105" fillId="3" borderId="23" xfId="0" applyFont="1" applyFill="1" applyBorder="1" applyAlignment="1">
      <alignment horizontal="center"/>
    </xf>
    <xf numFmtId="0" fontId="105" fillId="3" borderId="24" xfId="0" applyFont="1" applyFill="1" applyBorder="1" applyAlignment="1">
      <alignment horizontal="center"/>
    </xf>
    <xf numFmtId="0" fontId="105" fillId="3" borderId="23" xfId="0" applyFont="1" applyFill="1" applyBorder="1" applyAlignment="1">
      <alignment horizontal="right"/>
    </xf>
    <xf numFmtId="0" fontId="105" fillId="3" borderId="24" xfId="0" applyFont="1" applyFill="1" applyBorder="1" applyAlignment="1">
      <alignment horizontal="right"/>
    </xf>
    <xf numFmtId="0" fontId="105" fillId="3" borderId="25" xfId="0" applyFont="1" applyFill="1" applyBorder="1" applyAlignment="1">
      <alignment horizontal="center"/>
    </xf>
    <xf numFmtId="0" fontId="105" fillId="3" borderId="26" xfId="0" applyFont="1" applyFill="1" applyBorder="1" applyAlignment="1">
      <alignment horizontal="center"/>
    </xf>
    <xf numFmtId="0" fontId="105" fillId="3" borderId="15" xfId="0" applyFont="1" applyFill="1" applyBorder="1" applyAlignment="1">
      <alignment horizontal="center"/>
    </xf>
    <xf numFmtId="0" fontId="105" fillId="3" borderId="15" xfId="0" applyFont="1" applyFill="1" applyBorder="1" applyAlignment="1">
      <alignment horizontal="left"/>
    </xf>
    <xf numFmtId="0" fontId="105" fillId="3" borderId="16" xfId="0" applyFont="1" applyFill="1" applyBorder="1" applyAlignment="1">
      <alignment horizontal="left"/>
    </xf>
    <xf numFmtId="0" fontId="105" fillId="3" borderId="19" xfId="0" applyFont="1" applyFill="1" applyBorder="1" applyAlignment="1">
      <alignment horizontal="center"/>
    </xf>
    <xf numFmtId="0" fontId="105" fillId="3" borderId="20" xfId="0" applyFont="1" applyFill="1" applyBorder="1" applyAlignment="1">
      <alignment horizontal="center"/>
    </xf>
    <xf numFmtId="0" fontId="105" fillId="3" borderId="21" xfId="0" applyFont="1" applyFill="1" applyBorder="1" applyAlignment="1">
      <alignment horizontal="center"/>
    </xf>
    <xf numFmtId="0" fontId="105" fillId="3" borderId="22" xfId="0" applyFont="1" applyFill="1" applyBorder="1" applyAlignment="1">
      <alignment horizontal="center"/>
    </xf>
    <xf numFmtId="0" fontId="105" fillId="3" borderId="36" xfId="0" applyFont="1" applyFill="1" applyBorder="1" applyAlignment="1">
      <alignment horizontal="center"/>
    </xf>
    <xf numFmtId="0" fontId="105" fillId="3" borderId="32" xfId="0" applyFont="1" applyFill="1" applyBorder="1" applyAlignment="1">
      <alignment horizontal="center"/>
    </xf>
    <xf numFmtId="0" fontId="105" fillId="3" borderId="33" xfId="0" applyFont="1" applyFill="1" applyBorder="1" applyAlignment="1">
      <alignment horizontal="center"/>
    </xf>
    <xf numFmtId="0" fontId="105" fillId="3" borderId="9" xfId="0" applyFont="1" applyFill="1" applyBorder="1" applyAlignment="1">
      <alignment horizontal="center"/>
    </xf>
    <xf numFmtId="0" fontId="105" fillId="3" borderId="66" xfId="0" applyFont="1" applyFill="1" applyBorder="1" applyAlignment="1">
      <alignment horizontal="center"/>
    </xf>
    <xf numFmtId="0" fontId="105" fillId="3" borderId="115" xfId="0" applyFont="1" applyFill="1" applyBorder="1" applyAlignment="1">
      <alignment horizontal="center"/>
    </xf>
    <xf numFmtId="0" fontId="105" fillId="3" borderId="18" xfId="0" applyFont="1" applyFill="1" applyBorder="1" applyAlignment="1">
      <alignment horizontal="center"/>
    </xf>
    <xf numFmtId="0" fontId="105" fillId="3" borderId="38" xfId="0" applyFont="1" applyFill="1" applyBorder="1" applyAlignment="1">
      <alignment horizontal="center"/>
    </xf>
    <xf numFmtId="0" fontId="65" fillId="3" borderId="43" xfId="0" applyFont="1" applyFill="1" applyBorder="1" applyAlignment="1">
      <alignment horizontal="center"/>
    </xf>
    <xf numFmtId="0" fontId="32" fillId="14" borderId="38" xfId="0" applyFont="1" applyFill="1" applyBorder="1" applyAlignment="1">
      <alignment horizontal="center" vertical="center" wrapText="1" readingOrder="1"/>
    </xf>
    <xf numFmtId="0" fontId="63" fillId="14" borderId="38" xfId="0" applyFont="1" applyFill="1" applyBorder="1" applyAlignment="1">
      <alignment horizontal="right" vertical="center" wrapText="1" readingOrder="1"/>
    </xf>
    <xf numFmtId="164" fontId="65" fillId="3" borderId="39" xfId="0" applyNumberFormat="1" applyFont="1" applyFill="1" applyBorder="1" applyAlignment="1">
      <alignment horizontal="center"/>
    </xf>
    <xf numFmtId="1" fontId="65" fillId="3" borderId="40" xfId="0" applyNumberFormat="1" applyFont="1" applyFill="1" applyBorder="1" applyAlignment="1">
      <alignment horizontal="center"/>
    </xf>
    <xf numFmtId="1" fontId="65" fillId="3" borderId="6" xfId="0" applyNumberFormat="1" applyFont="1" applyFill="1" applyBorder="1" applyAlignment="1">
      <alignment horizontal="center"/>
    </xf>
    <xf numFmtId="1" fontId="65" fillId="3" borderId="39" xfId="0" applyNumberFormat="1" applyFont="1" applyFill="1" applyBorder="1" applyAlignment="1">
      <alignment horizontal="center"/>
    </xf>
    <xf numFmtId="1" fontId="65" fillId="3" borderId="42" xfId="0" applyNumberFormat="1" applyFont="1" applyFill="1" applyBorder="1" applyAlignment="1">
      <alignment horizontal="center"/>
    </xf>
    <xf numFmtId="1" fontId="65" fillId="3" borderId="43" xfId="0" applyNumberFormat="1" applyFont="1" applyFill="1" applyBorder="1" applyAlignment="1">
      <alignment horizontal="center"/>
    </xf>
    <xf numFmtId="1" fontId="65" fillId="3" borderId="46" xfId="0" applyNumberFormat="1" applyFont="1" applyFill="1" applyBorder="1" applyAlignment="1">
      <alignment horizontal="center"/>
    </xf>
    <xf numFmtId="1" fontId="65" fillId="3" borderId="86" xfId="0" applyNumberFormat="1" applyFont="1" applyFill="1" applyBorder="1" applyAlignment="1">
      <alignment horizontal="center"/>
    </xf>
    <xf numFmtId="1" fontId="65" fillId="3" borderId="38" xfId="0" applyNumberFormat="1" applyFont="1" applyFill="1" applyBorder="1" applyAlignment="1">
      <alignment horizontal="center" vertical="top"/>
    </xf>
    <xf numFmtId="1" fontId="65" fillId="8" borderId="44" xfId="0" applyNumberFormat="1" applyFont="1" applyFill="1" applyBorder="1" applyAlignment="1">
      <alignment horizontal="center"/>
    </xf>
    <xf numFmtId="1" fontId="65" fillId="8" borderId="38" xfId="0" applyNumberFormat="1" applyFont="1" applyFill="1" applyBorder="1" applyAlignment="1">
      <alignment horizontal="center"/>
    </xf>
    <xf numFmtId="1" fontId="65" fillId="8" borderId="39" xfId="0" applyNumberFormat="1" applyFont="1" applyFill="1" applyBorder="1" applyAlignment="1">
      <alignment horizontal="center"/>
    </xf>
    <xf numFmtId="164" fontId="65" fillId="3" borderId="38" xfId="0" applyNumberFormat="1" applyFont="1" applyFill="1" applyBorder="1" applyAlignment="1">
      <alignment horizontal="center"/>
    </xf>
    <xf numFmtId="1" fontId="65" fillId="3" borderId="44" xfId="0" applyNumberFormat="1" applyFont="1" applyFill="1" applyBorder="1" applyAlignment="1">
      <alignment horizontal="center"/>
    </xf>
    <xf numFmtId="1" fontId="65" fillId="3" borderId="78" xfId="0" applyNumberFormat="1" applyFont="1" applyFill="1" applyBorder="1" applyAlignment="1">
      <alignment horizontal="center"/>
    </xf>
    <xf numFmtId="0" fontId="106" fillId="0" borderId="38" xfId="0" applyFont="1" applyBorder="1" applyAlignment="1">
      <alignment horizontal="center" vertical="center" wrapText="1" readingOrder="2"/>
    </xf>
    <xf numFmtId="164" fontId="65" fillId="3" borderId="38" xfId="0" applyNumberFormat="1" applyFont="1" applyFill="1" applyBorder="1" applyAlignment="1">
      <alignment horizontal="center" vertical="top"/>
    </xf>
    <xf numFmtId="164" fontId="65" fillId="3" borderId="48" xfId="0" applyNumberFormat="1" applyFont="1" applyFill="1" applyBorder="1" applyAlignment="1">
      <alignment horizontal="center"/>
    </xf>
    <xf numFmtId="1" fontId="65" fillId="3" borderId="47" xfId="0" applyNumberFormat="1" applyFont="1" applyFill="1" applyBorder="1" applyAlignment="1">
      <alignment horizontal="center"/>
    </xf>
    <xf numFmtId="0" fontId="63" fillId="0" borderId="38" xfId="0" applyFont="1" applyBorder="1" applyAlignment="1">
      <alignment horizontal="right" vertical="center" wrapText="1" readingOrder="1"/>
    </xf>
    <xf numFmtId="0" fontId="107" fillId="8" borderId="79" xfId="0" applyFont="1" applyFill="1" applyBorder="1" applyAlignment="1">
      <alignment horizontal="center"/>
    </xf>
    <xf numFmtId="164" fontId="107" fillId="8" borderId="79" xfId="0" applyNumberFormat="1" applyFont="1" applyFill="1" applyBorder="1" applyAlignment="1">
      <alignment horizontal="center"/>
    </xf>
    <xf numFmtId="164" fontId="107" fillId="8" borderId="87" xfId="0" applyNumberFormat="1" applyFont="1" applyFill="1" applyBorder="1" applyAlignment="1">
      <alignment horizontal="center"/>
    </xf>
    <xf numFmtId="1" fontId="107" fillId="8" borderId="2" xfId="0" applyNumberFormat="1" applyFont="1" applyFill="1" applyBorder="1" applyAlignment="1">
      <alignment horizontal="center"/>
    </xf>
    <xf numFmtId="164" fontId="107" fillId="8" borderId="2" xfId="0" applyNumberFormat="1" applyFont="1" applyFill="1" applyBorder="1" applyAlignment="1">
      <alignment horizontal="center"/>
    </xf>
    <xf numFmtId="9" fontId="110" fillId="8" borderId="7" xfId="2" applyFont="1" applyFill="1" applyBorder="1" applyAlignment="1">
      <alignment horizontal="center"/>
    </xf>
    <xf numFmtId="9" fontId="110" fillId="8" borderId="82" xfId="2" applyFont="1" applyFill="1" applyBorder="1" applyAlignment="1">
      <alignment horizontal="center"/>
    </xf>
    <xf numFmtId="9" fontId="110" fillId="8" borderId="20" xfId="2" applyFont="1" applyFill="1" applyBorder="1" applyAlignment="1">
      <alignment horizontal="center"/>
    </xf>
    <xf numFmtId="9" fontId="107" fillId="8" borderId="34" xfId="2" applyFont="1" applyFill="1" applyBorder="1" applyAlignment="1">
      <alignment horizontal="center"/>
    </xf>
    <xf numFmtId="9" fontId="110" fillId="8" borderId="80" xfId="2" applyFont="1" applyFill="1" applyBorder="1" applyAlignment="1">
      <alignment horizontal="center"/>
    </xf>
    <xf numFmtId="9" fontId="110" fillId="8" borderId="83" xfId="2" applyFont="1" applyFill="1" applyBorder="1" applyAlignment="1">
      <alignment horizontal="center"/>
    </xf>
    <xf numFmtId="0" fontId="56" fillId="0" borderId="3" xfId="0" applyFont="1" applyBorder="1" applyAlignment="1">
      <alignment horizontal="center" vertical="center"/>
    </xf>
    <xf numFmtId="9" fontId="111" fillId="0" borderId="85" xfId="0" applyNumberFormat="1" applyFont="1" applyBorder="1" applyAlignment="1">
      <alignment horizontal="center" vertical="center"/>
    </xf>
    <xf numFmtId="9" fontId="67" fillId="3" borderId="7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center"/>
    </xf>
    <xf numFmtId="0" fontId="30" fillId="0" borderId="71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6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14" fillId="3" borderId="18" xfId="0" applyFont="1" applyFill="1" applyBorder="1" applyAlignment="1">
      <alignment horizontal="center"/>
    </xf>
    <xf numFmtId="0" fontId="88" fillId="0" borderId="116" xfId="0" applyFont="1" applyBorder="1" applyAlignment="1">
      <alignment horizontal="center" vertical="center" wrapText="1" readingOrder="2"/>
    </xf>
    <xf numFmtId="0" fontId="88" fillId="0" borderId="117" xfId="0" applyFont="1" applyBorder="1" applyAlignment="1">
      <alignment horizontal="right" vertical="center" wrapText="1" readingOrder="2"/>
    </xf>
    <xf numFmtId="0" fontId="112" fillId="0" borderId="41" xfId="0" applyFont="1" applyBorder="1" applyAlignment="1">
      <alignment horizontal="left" vertical="top" wrapText="1" readingOrder="1"/>
    </xf>
    <xf numFmtId="0" fontId="113" fillId="0" borderId="27" xfId="0" applyFont="1" applyBorder="1" applyAlignment="1">
      <alignment horizontal="right" vertical="top" wrapText="1" readingOrder="1"/>
    </xf>
    <xf numFmtId="0" fontId="113" fillId="0" borderId="73" xfId="0" applyFont="1" applyBorder="1" applyAlignment="1">
      <alignment horizontal="right" vertical="top" wrapText="1" readingOrder="1"/>
    </xf>
    <xf numFmtId="0" fontId="3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9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6" fillId="5" borderId="4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7" fillId="2" borderId="57" xfId="0" applyFont="1" applyFill="1" applyBorder="1" applyAlignment="1">
      <alignment horizontal="left"/>
    </xf>
    <xf numFmtId="0" fontId="37" fillId="2" borderId="58" xfId="0" applyFont="1" applyFill="1" applyBorder="1" applyAlignment="1">
      <alignment horizontal="left"/>
    </xf>
    <xf numFmtId="0" fontId="37" fillId="2" borderId="61" xfId="0" applyFont="1" applyFill="1" applyBorder="1" applyAlignment="1">
      <alignment horizontal="left"/>
    </xf>
    <xf numFmtId="0" fontId="37" fillId="2" borderId="62" xfId="0" applyFont="1" applyFill="1" applyBorder="1" applyAlignment="1">
      <alignment horizontal="left"/>
    </xf>
    <xf numFmtId="0" fontId="37" fillId="2" borderId="68" xfId="0" applyFont="1" applyFill="1" applyBorder="1" applyAlignment="1">
      <alignment horizontal="left"/>
    </xf>
    <xf numFmtId="0" fontId="37" fillId="2" borderId="67" xfId="0" applyFont="1" applyFill="1" applyBorder="1" applyAlignment="1">
      <alignment horizontal="left"/>
    </xf>
    <xf numFmtId="0" fontId="37" fillId="2" borderId="69" xfId="0" applyFont="1" applyFill="1" applyBorder="1" applyAlignment="1">
      <alignment horizontal="left"/>
    </xf>
    <xf numFmtId="0" fontId="37" fillId="2" borderId="53" xfId="0" applyFont="1" applyFill="1" applyBorder="1" applyAlignment="1">
      <alignment horizontal="left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40" fillId="8" borderId="43" xfId="0" applyFont="1" applyFill="1" applyBorder="1" applyAlignment="1">
      <alignment horizontal="center"/>
    </xf>
    <xf numFmtId="0" fontId="40" fillId="8" borderId="44" xfId="0" applyFont="1" applyFill="1" applyBorder="1" applyAlignment="1">
      <alignment horizontal="center"/>
    </xf>
    <xf numFmtId="0" fontId="40" fillId="8" borderId="39" xfId="0" applyFont="1" applyFill="1" applyBorder="1" applyAlignment="1">
      <alignment horizontal="center"/>
    </xf>
    <xf numFmtId="0" fontId="40" fillId="8" borderId="33" xfId="0" applyFont="1" applyFill="1" applyBorder="1" applyAlignment="1">
      <alignment horizontal="center"/>
    </xf>
    <xf numFmtId="0" fontId="40" fillId="8" borderId="80" xfId="0" applyFont="1" applyFill="1" applyBorder="1" applyAlignment="1">
      <alignment horizontal="center"/>
    </xf>
    <xf numFmtId="0" fontId="40" fillId="8" borderId="81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47" fillId="5" borderId="4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left" vertical="center"/>
    </xf>
    <xf numFmtId="0" fontId="27" fillId="5" borderId="80" xfId="0" applyFont="1" applyFill="1" applyBorder="1" applyAlignment="1">
      <alignment horizontal="left" vertical="center"/>
    </xf>
    <xf numFmtId="0" fontId="27" fillId="5" borderId="88" xfId="0" applyFont="1" applyFill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49" fillId="0" borderId="97" xfId="0" applyFont="1" applyBorder="1" applyAlignment="1">
      <alignment horizontal="right" wrapText="1" readingOrder="1"/>
    </xf>
    <xf numFmtId="0" fontId="49" fillId="0" borderId="41" xfId="0" applyFont="1" applyBorder="1" applyAlignment="1">
      <alignment horizontal="right" wrapText="1" readingOrder="1"/>
    </xf>
    <xf numFmtId="0" fontId="49" fillId="0" borderId="97" xfId="0" applyFont="1" applyBorder="1" applyAlignment="1">
      <alignment horizontal="right" wrapText="1" readingOrder="2"/>
    </xf>
    <xf numFmtId="0" fontId="49" fillId="0" borderId="90" xfId="0" applyFont="1" applyBorder="1" applyAlignment="1">
      <alignment horizontal="right" wrapText="1" readingOrder="2"/>
    </xf>
    <xf numFmtId="0" fontId="49" fillId="0" borderId="41" xfId="0" applyFont="1" applyBorder="1" applyAlignment="1">
      <alignment horizontal="right" wrapText="1" readingOrder="2"/>
    </xf>
    <xf numFmtId="0" fontId="40" fillId="8" borderId="46" xfId="0" applyFont="1" applyFill="1" applyBorder="1" applyAlignment="1">
      <alignment horizontal="center"/>
    </xf>
    <xf numFmtId="0" fontId="40" fillId="8" borderId="87" xfId="0" applyFont="1" applyFill="1" applyBorder="1" applyAlignment="1">
      <alignment horizontal="center"/>
    </xf>
    <xf numFmtId="0" fontId="37" fillId="2" borderId="105" xfId="0" applyFont="1" applyFill="1" applyBorder="1" applyAlignment="1">
      <alignment horizontal="left"/>
    </xf>
    <xf numFmtId="0" fontId="37" fillId="2" borderId="106" xfId="0" applyFont="1" applyFill="1" applyBorder="1" applyAlignment="1">
      <alignment horizontal="left"/>
    </xf>
    <xf numFmtId="0" fontId="37" fillId="2" borderId="107" xfId="0" applyFont="1" applyFill="1" applyBorder="1" applyAlignment="1">
      <alignment horizontal="left"/>
    </xf>
    <xf numFmtId="0" fontId="37" fillId="2" borderId="108" xfId="0" applyFont="1" applyFill="1" applyBorder="1" applyAlignment="1">
      <alignment horizontal="left"/>
    </xf>
    <xf numFmtId="0" fontId="14" fillId="3" borderId="18" xfId="0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37" fillId="2" borderId="105" xfId="0" applyNumberFormat="1" applyFont="1" applyFill="1" applyBorder="1" applyAlignment="1">
      <alignment horizontal="left"/>
    </xf>
    <xf numFmtId="164" fontId="37" fillId="2" borderId="106" xfId="0" applyNumberFormat="1" applyFont="1" applyFill="1" applyBorder="1" applyAlignment="1">
      <alignment horizontal="left"/>
    </xf>
    <xf numFmtId="164" fontId="37" fillId="2" borderId="107" xfId="0" applyNumberFormat="1" applyFont="1" applyFill="1" applyBorder="1" applyAlignment="1">
      <alignment horizontal="left"/>
    </xf>
    <xf numFmtId="164" fontId="37" fillId="2" borderId="108" xfId="0" applyNumberFormat="1" applyFont="1" applyFill="1" applyBorder="1" applyAlignment="1">
      <alignment horizontal="left"/>
    </xf>
    <xf numFmtId="164" fontId="37" fillId="2" borderId="61" xfId="0" applyNumberFormat="1" applyFont="1" applyFill="1" applyBorder="1" applyAlignment="1">
      <alignment horizontal="left"/>
    </xf>
    <xf numFmtId="164" fontId="37" fillId="2" borderId="62" xfId="0" applyNumberFormat="1" applyFont="1" applyFill="1" applyBorder="1" applyAlignment="1">
      <alignment horizontal="left"/>
    </xf>
    <xf numFmtId="0" fontId="105" fillId="0" borderId="17" xfId="0" applyFont="1" applyBorder="1" applyAlignment="1">
      <alignment horizontal="center" vertical="center" wrapText="1"/>
    </xf>
    <xf numFmtId="0" fontId="105" fillId="0" borderId="30" xfId="0" applyFont="1" applyBorder="1" applyAlignment="1">
      <alignment horizontal="center" vertical="center" wrapText="1"/>
    </xf>
    <xf numFmtId="0" fontId="105" fillId="0" borderId="18" xfId="0" applyFont="1" applyBorder="1" applyAlignment="1">
      <alignment horizontal="center" vertical="center" wrapText="1"/>
    </xf>
    <xf numFmtId="0" fontId="105" fillId="0" borderId="31" xfId="0" applyFont="1" applyBorder="1" applyAlignment="1">
      <alignment horizontal="center" vertical="center" wrapText="1"/>
    </xf>
    <xf numFmtId="0" fontId="105" fillId="3" borderId="19" xfId="0" applyFont="1" applyFill="1" applyBorder="1" applyAlignment="1">
      <alignment horizontal="center"/>
    </xf>
    <xf numFmtId="0" fontId="105" fillId="3" borderId="20" xfId="0" applyFont="1" applyFill="1" applyBorder="1" applyAlignment="1">
      <alignment horizontal="center"/>
    </xf>
    <xf numFmtId="0" fontId="105" fillId="3" borderId="21" xfId="0" applyFont="1" applyFill="1" applyBorder="1" applyAlignment="1">
      <alignment horizontal="center"/>
    </xf>
    <xf numFmtId="0" fontId="105" fillId="3" borderId="22" xfId="0" applyFont="1" applyFill="1" applyBorder="1" applyAlignment="1">
      <alignment horizontal="center"/>
    </xf>
    <xf numFmtId="0" fontId="105" fillId="3" borderId="15" xfId="0" applyFont="1" applyFill="1" applyBorder="1" applyAlignment="1">
      <alignment horizontal="center"/>
    </xf>
    <xf numFmtId="0" fontId="105" fillId="3" borderId="16" xfId="0" applyFont="1" applyFill="1" applyBorder="1" applyAlignment="1">
      <alignment horizontal="center"/>
    </xf>
    <xf numFmtId="0" fontId="105" fillId="3" borderId="26" xfId="0" applyFont="1" applyFill="1" applyBorder="1" applyAlignment="1">
      <alignment horizontal="center"/>
    </xf>
    <xf numFmtId="0" fontId="105" fillId="3" borderId="113" xfId="0" applyFont="1" applyFill="1" applyBorder="1" applyAlignment="1">
      <alignment horizontal="center"/>
    </xf>
    <xf numFmtId="0" fontId="105" fillId="3" borderId="18" xfId="0" applyFont="1" applyFill="1" applyBorder="1" applyAlignment="1">
      <alignment horizontal="center"/>
    </xf>
    <xf numFmtId="0" fontId="105" fillId="3" borderId="114" xfId="0" applyFont="1" applyFill="1" applyBorder="1" applyAlignment="1">
      <alignment horizontal="center"/>
    </xf>
    <xf numFmtId="0" fontId="107" fillId="8" borderId="43" xfId="0" applyFont="1" applyFill="1" applyBorder="1" applyAlignment="1">
      <alignment horizontal="center"/>
    </xf>
    <xf numFmtId="0" fontId="107" fillId="8" borderId="44" xfId="0" applyFont="1" applyFill="1" applyBorder="1" applyAlignment="1">
      <alignment horizontal="center"/>
    </xf>
    <xf numFmtId="0" fontId="107" fillId="8" borderId="39" xfId="0" applyFont="1" applyFill="1" applyBorder="1" applyAlignment="1">
      <alignment horizontal="center"/>
    </xf>
    <xf numFmtId="0" fontId="107" fillId="8" borderId="33" xfId="0" applyFont="1" applyFill="1" applyBorder="1" applyAlignment="1">
      <alignment horizontal="center"/>
    </xf>
    <xf numFmtId="0" fontId="107" fillId="8" borderId="80" xfId="0" applyFont="1" applyFill="1" applyBorder="1" applyAlignment="1">
      <alignment horizontal="center"/>
    </xf>
    <xf numFmtId="0" fontId="107" fillId="8" borderId="8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15.xml"/><Relationship Id="rId50" Type="http://schemas.openxmlformats.org/officeDocument/2006/relationships/externalLink" Target="externalLinks/externalLink18.xml"/><Relationship Id="rId55" Type="http://schemas.openxmlformats.org/officeDocument/2006/relationships/externalLink" Target="externalLinks/externalLink23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9.xml"/><Relationship Id="rId54" Type="http://schemas.openxmlformats.org/officeDocument/2006/relationships/externalLink" Target="externalLinks/externalLink22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externalLink" Target="externalLinks/externalLink17.xml"/><Relationship Id="rId57" Type="http://schemas.openxmlformats.org/officeDocument/2006/relationships/externalLink" Target="externalLinks/externalLink25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2.xml"/><Relationship Id="rId52" Type="http://schemas.openxmlformats.org/officeDocument/2006/relationships/externalLink" Target="externalLinks/externalLink20.xml"/><Relationship Id="rId60" Type="http://schemas.openxmlformats.org/officeDocument/2006/relationships/externalLink" Target="externalLinks/externalLink2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16.xml"/><Relationship Id="rId56" Type="http://schemas.openxmlformats.org/officeDocument/2006/relationships/externalLink" Target="externalLinks/externalLink24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externalLink" Target="externalLinks/externalLink14.xml"/><Relationship Id="rId59" Type="http://schemas.openxmlformats.org/officeDocument/2006/relationships/externalLink" Target="externalLinks/externalLink2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[1]فيزياء1!$BM$76:$BU$76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c4</c:v>
                </c:pt>
                <c:pt idx="6">
                  <c:v>d2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[1]فيزياء1!$BM$77:$BU$77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43-4468-935F-168FD39C44FE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[1]فيزياء1!$BM$76:$BU$76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c4</c:v>
                </c:pt>
                <c:pt idx="6">
                  <c:v>d2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[1]فيزياء1!$BM$78:$BU$78</c:f>
              <c:numCache>
                <c:formatCode>General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43-4468-935F-168FD39C44FE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[1]فيزياء1!$BM$76:$BU$76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c4</c:v>
                </c:pt>
                <c:pt idx="6">
                  <c:v>d2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[1]فيزياء1!$BM$79:$BU$79</c:f>
              <c:numCache>
                <c:formatCode>General</c:formatCode>
                <c:ptCount val="9"/>
                <c:pt idx="0">
                  <c:v>0</c:v>
                </c:pt>
                <c:pt idx="1">
                  <c:v>0.54273029966703668</c:v>
                </c:pt>
                <c:pt idx="2">
                  <c:v>0.51378809869375908</c:v>
                </c:pt>
                <c:pt idx="3">
                  <c:v>0.14408233276157806</c:v>
                </c:pt>
                <c:pt idx="4">
                  <c:v>1</c:v>
                </c:pt>
                <c:pt idx="5">
                  <c:v>1</c:v>
                </c:pt>
                <c:pt idx="6">
                  <c:v>0.92893081761006291</c:v>
                </c:pt>
                <c:pt idx="7">
                  <c:v>0.32704402515723269</c:v>
                </c:pt>
                <c:pt idx="8">
                  <c:v>1.0896226415094339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43-4468-935F-168FD39C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85088"/>
        <c:axId val="88199168"/>
      </c:radarChart>
      <c:catAx>
        <c:axId val="881850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8199168"/>
        <c:crosses val="autoZero"/>
        <c:auto val="1"/>
        <c:lblAlgn val="ctr"/>
        <c:lblOffset val="100"/>
        <c:noMultiLvlLbl val="0"/>
      </c:catAx>
      <c:valAx>
        <c:axId val="881991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8818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[2]Sheet1!$BK$56:$BQ$56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[2]Sheet1!$BK$57:$BQ$57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[2]Sheet1!$BK$56:$BQ$56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[2]Sheet1!$BK$58:$BQ$58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[2]Sheet1!$BK$56:$BQ$56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[2]Sheet1!$BK$59:$BQ$59</c:f>
              <c:numCache>
                <c:formatCode>General</c:formatCode>
                <c:ptCount val="7"/>
                <c:pt idx="0">
                  <c:v>0.55227272727272725</c:v>
                </c:pt>
                <c:pt idx="1">
                  <c:v>0.55952380952380953</c:v>
                </c:pt>
                <c:pt idx="2">
                  <c:v>0.40075757575757576</c:v>
                </c:pt>
                <c:pt idx="3">
                  <c:v>0.50318979266347685</c:v>
                </c:pt>
                <c:pt idx="4">
                  <c:v>0.68181818181818177</c:v>
                </c:pt>
                <c:pt idx="5">
                  <c:v>0.5757575757575758</c:v>
                </c:pt>
                <c:pt idx="6">
                  <c:v>0.55429292929292928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72544"/>
        <c:axId val="96574080"/>
      </c:radarChart>
      <c:catAx>
        <c:axId val="965725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6574080"/>
        <c:crosses val="autoZero"/>
        <c:auto val="1"/>
        <c:lblAlgn val="ctr"/>
        <c:lblOffset val="100"/>
        <c:noMultiLvlLbl val="0"/>
      </c:catAx>
      <c:valAx>
        <c:axId val="965740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657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[1]فيزياء2!$BM$50:$BU$50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c4</c:v>
                </c:pt>
                <c:pt idx="6">
                  <c:v>d2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[1]فيزياء2!$BM$51:$BU$51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43-4468-935F-168FD39C44FE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[1]فيزياء2!$BM$50:$BU$50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c4</c:v>
                </c:pt>
                <c:pt idx="6">
                  <c:v>d2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[1]فيزياء2!$BM$52:$BU$52</c:f>
              <c:numCache>
                <c:formatCode>General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43-4468-935F-168FD39C44FE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[1]فيزياء2!$BM$50:$BU$50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c4</c:v>
                </c:pt>
                <c:pt idx="6">
                  <c:v>d2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[1]فيزياء2!$BM$53:$BU$53</c:f>
              <c:numCache>
                <c:formatCode>General</c:formatCode>
                <c:ptCount val="9"/>
                <c:pt idx="0">
                  <c:v>0.37264150943396224</c:v>
                </c:pt>
                <c:pt idx="1">
                  <c:v>0.28537735849056606</c:v>
                </c:pt>
                <c:pt idx="2">
                  <c:v>0.31689536878216124</c:v>
                </c:pt>
                <c:pt idx="3">
                  <c:v>0.28197064989517823</c:v>
                </c:pt>
                <c:pt idx="4">
                  <c:v>0.50943396226415094</c:v>
                </c:pt>
                <c:pt idx="5">
                  <c:v>0.50943396226415094</c:v>
                </c:pt>
                <c:pt idx="6">
                  <c:v>0.490566037735849</c:v>
                </c:pt>
                <c:pt idx="7">
                  <c:v>0.2536687631027254</c:v>
                </c:pt>
                <c:pt idx="8">
                  <c:v>0.75849056603773579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43-4468-935F-168FD39C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82880"/>
        <c:axId val="94284416"/>
      </c:radarChart>
      <c:catAx>
        <c:axId val="94282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4284416"/>
        <c:crosses val="autoZero"/>
        <c:auto val="1"/>
        <c:lblAlgn val="ctr"/>
        <c:lblOffset val="100"/>
        <c:noMultiLvlLbl val="0"/>
      </c:catAx>
      <c:valAx>
        <c:axId val="9428441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428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[3]Sheet1!$BM$69:$BU$69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[3]Sheet1!$BM$70:$BU$70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8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43-4468-935F-168FD39C44FE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[3]Sheet1!$BM$69:$BU$69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[3]Sheet1!$BM$71:$BU$71</c:f>
              <c:numCache>
                <c:formatCode>General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8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43-4468-935F-168FD39C44FE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[3]Sheet1!$BM$69:$BU$69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[3]Sheet1!$BM$72:$BU$72</c:f>
              <c:numCache>
                <c:formatCode>General</c:formatCode>
                <c:ptCount val="9"/>
                <c:pt idx="0">
                  <c:v>0.57391304347826089</c:v>
                </c:pt>
                <c:pt idx="1">
                  <c:v>0.56055900621118016</c:v>
                </c:pt>
                <c:pt idx="2">
                  <c:v>0.56803542673107887</c:v>
                </c:pt>
                <c:pt idx="3">
                  <c:v>0.42826086956521736</c:v>
                </c:pt>
                <c:pt idx="4">
                  <c:v>0.84782608695652173</c:v>
                </c:pt>
                <c:pt idx="5">
                  <c:v>0.84782608695652173</c:v>
                </c:pt>
                <c:pt idx="6">
                  <c:v>0.93</c:v>
                </c:pt>
                <c:pt idx="7">
                  <c:v>0.64</c:v>
                </c:pt>
                <c:pt idx="8">
                  <c:v>0.5260869565217392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43-4468-935F-168FD39C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79744"/>
        <c:axId val="96881280"/>
      </c:radarChart>
      <c:catAx>
        <c:axId val="968797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6881280"/>
        <c:crosses val="autoZero"/>
        <c:auto val="1"/>
        <c:lblAlgn val="ctr"/>
        <c:lblOffset val="100"/>
        <c:noMultiLvlLbl val="0"/>
      </c:catAx>
      <c:valAx>
        <c:axId val="968812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687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2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[4]Sheet1!$BK$51:$BQ$51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e1</c:v>
                </c:pt>
              </c:strCache>
            </c:strRef>
          </c:cat>
          <c:val>
            <c:numRef>
              <c:f>[4]Sheet1!$BK$52:$BQ$52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[4]Sheet1!$BK$51:$BQ$51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e1</c:v>
                </c:pt>
              </c:strCache>
            </c:strRef>
          </c:cat>
          <c:val>
            <c:numRef>
              <c:f>[4]Sheet1!$BK$53:$BQ$53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[4]Sheet1!$BK$51:$BQ$51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e1</c:v>
                </c:pt>
              </c:strCache>
            </c:strRef>
          </c:cat>
          <c:val>
            <c:numRef>
              <c:f>[4]Sheet1!$BK$54:$BQ$54</c:f>
              <c:numCache>
                <c:formatCode>General</c:formatCode>
                <c:ptCount val="7"/>
                <c:pt idx="0">
                  <c:v>0.69416666666666671</c:v>
                </c:pt>
                <c:pt idx="1">
                  <c:v>0.78977272727272729</c:v>
                </c:pt>
                <c:pt idx="2">
                  <c:v>0.76944444444444438</c:v>
                </c:pt>
                <c:pt idx="3">
                  <c:v>0.72916666666666663</c:v>
                </c:pt>
                <c:pt idx="4">
                  <c:v>0</c:v>
                </c:pt>
                <c:pt idx="5">
                  <c:v>1.1666666666666667</c:v>
                </c:pt>
                <c:pt idx="6">
                  <c:v>0.90277777777777779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34208"/>
        <c:axId val="98335744"/>
      </c:radarChart>
      <c:catAx>
        <c:axId val="983342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8335744"/>
        <c:crosses val="autoZero"/>
        <c:auto val="1"/>
        <c:lblAlgn val="ctr"/>
        <c:lblOffset val="100"/>
        <c:noMultiLvlLbl val="0"/>
      </c:catAx>
      <c:valAx>
        <c:axId val="983357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833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[5]Sheet1!$BC$44:$BH$44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[5]Sheet1!$BC$45:$BH$45</c:f>
              <c:numCache>
                <c:formatCode>General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[5]Sheet1!$BC$44:$BH$44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[5]Sheet1!$BC$46:$BH$46</c:f>
              <c:numCache>
                <c:formatCode>General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[5]Sheet1!$BC$44:$BH$44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[5]Sheet1!$BC$47:$BH$47</c:f>
              <c:numCache>
                <c:formatCode>General</c:formatCode>
                <c:ptCount val="6"/>
                <c:pt idx="0">
                  <c:v>0.68894830659536543</c:v>
                </c:pt>
                <c:pt idx="1">
                  <c:v>0.51662404092071612</c:v>
                </c:pt>
                <c:pt idx="2">
                  <c:v>0.50519031141868509</c:v>
                </c:pt>
                <c:pt idx="3">
                  <c:v>0.78431372549019607</c:v>
                </c:pt>
                <c:pt idx="4">
                  <c:v>0.98039215686274506</c:v>
                </c:pt>
                <c:pt idx="5">
                  <c:v>0.74705882352941178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04096"/>
        <c:axId val="98805632"/>
      </c:radarChart>
      <c:catAx>
        <c:axId val="988040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8805632"/>
        <c:crosses val="autoZero"/>
        <c:auto val="1"/>
        <c:lblAlgn val="ctr"/>
        <c:lblOffset val="100"/>
        <c:noMultiLvlLbl val="0"/>
      </c:catAx>
      <c:valAx>
        <c:axId val="9880563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880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[5]Sheet1!$BC$44:$BH$44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[5]Sheet1!$BC$45:$BH$45</c:f>
              <c:numCache>
                <c:formatCode>General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[5]Sheet1!$BC$44:$BH$44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[5]Sheet1!$BC$46:$BH$46</c:f>
              <c:numCache>
                <c:formatCode>General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[5]Sheet1!$BC$44:$BH$44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[5]Sheet1!$BC$47:$BH$47</c:f>
              <c:numCache>
                <c:formatCode>General</c:formatCode>
                <c:ptCount val="6"/>
                <c:pt idx="0">
                  <c:v>0.68894830659536543</c:v>
                </c:pt>
                <c:pt idx="1">
                  <c:v>0.51662404092071612</c:v>
                </c:pt>
                <c:pt idx="2">
                  <c:v>0.50519031141868509</c:v>
                </c:pt>
                <c:pt idx="3">
                  <c:v>0.78431372549019607</c:v>
                </c:pt>
                <c:pt idx="4">
                  <c:v>0.98039215686274506</c:v>
                </c:pt>
                <c:pt idx="5">
                  <c:v>0.74705882352941178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47200"/>
        <c:axId val="100553088"/>
      </c:radarChart>
      <c:catAx>
        <c:axId val="100547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00553088"/>
        <c:crosses val="autoZero"/>
        <c:auto val="1"/>
        <c:lblAlgn val="ctr"/>
        <c:lblOffset val="100"/>
        <c:noMultiLvlLbl val="0"/>
      </c:catAx>
      <c:valAx>
        <c:axId val="1005530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054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7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[6]Sheet1!$BK$88:$BQ$88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B3</c:v>
                </c:pt>
                <c:pt idx="4">
                  <c:v>C4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[6]Sheet1!$BK$89:$BQ$89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B9-4414-A956-9EC6EB542F9C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[6]Sheet1!$BK$88:$BQ$88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B3</c:v>
                </c:pt>
                <c:pt idx="4">
                  <c:v>C4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[6]Sheet1!$BK$90:$BQ$90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B9-4414-A956-9EC6EB542F9C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[6]Sheet1!$BK$88:$BQ$88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B3</c:v>
                </c:pt>
                <c:pt idx="4">
                  <c:v>C4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[6]Sheet1!$BK$91:$BQ$91</c:f>
              <c:numCache>
                <c:formatCode>General</c:formatCode>
                <c:ptCount val="7"/>
                <c:pt idx="0">
                  <c:v>0.58572303921568625</c:v>
                </c:pt>
                <c:pt idx="1">
                  <c:v>0</c:v>
                </c:pt>
                <c:pt idx="2">
                  <c:v>0.53454715219421101</c:v>
                </c:pt>
                <c:pt idx="3">
                  <c:v>0.71207430340557276</c:v>
                </c:pt>
                <c:pt idx="4">
                  <c:v>0.92156862745098034</c:v>
                </c:pt>
                <c:pt idx="5">
                  <c:v>0.93137254901960786</c:v>
                </c:pt>
                <c:pt idx="6">
                  <c:v>0.75326797385620914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B9-4414-A956-9EC6EB54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73920"/>
        <c:axId val="94675712"/>
      </c:radarChart>
      <c:catAx>
        <c:axId val="946739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ar-SA"/>
            </a:pPr>
            <a:endParaRPr lang="ar-SA"/>
          </a:p>
        </c:txPr>
        <c:crossAx val="94675712"/>
        <c:crosses val="autoZero"/>
        <c:auto val="1"/>
        <c:lblAlgn val="ctr"/>
        <c:lblOffset val="100"/>
        <c:noMultiLvlLbl val="0"/>
      </c:catAx>
      <c:valAx>
        <c:axId val="946757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lang="ar-SA"/>
            </a:pPr>
            <a:endParaRPr lang="ar-SA"/>
          </a:p>
        </c:txPr>
        <c:crossAx val="9467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27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[7]Sheet1!$BK$51:$BQ$51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e1</c:v>
                </c:pt>
              </c:strCache>
            </c:strRef>
          </c:cat>
          <c:val>
            <c:numRef>
              <c:f>[7]Sheet1!$BK$52:$BQ$52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[7]Sheet1!$BK$51:$BQ$51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e1</c:v>
                </c:pt>
              </c:strCache>
            </c:strRef>
          </c:cat>
          <c:val>
            <c:numRef>
              <c:f>[7]Sheet1!$BK$53:$BQ$53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[7]Sheet1!$BK$51:$BQ$51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e1</c:v>
                </c:pt>
              </c:strCache>
            </c:strRef>
          </c:cat>
          <c:val>
            <c:numRef>
              <c:f>[7]Sheet1!$BK$54:$BQ$54</c:f>
              <c:numCache>
                <c:formatCode>General</c:formatCode>
                <c:ptCount val="7"/>
                <c:pt idx="0">
                  <c:v>0.93898809523809523</c:v>
                </c:pt>
                <c:pt idx="1">
                  <c:v>0.89962121212121215</c:v>
                </c:pt>
                <c:pt idx="2">
                  <c:v>0.7890625</c:v>
                </c:pt>
                <c:pt idx="3">
                  <c:v>0.76814516129032262</c:v>
                </c:pt>
                <c:pt idx="4">
                  <c:v>0</c:v>
                </c:pt>
                <c:pt idx="5">
                  <c:v>1.1666666666666667</c:v>
                </c:pt>
                <c:pt idx="6">
                  <c:v>0.96527777777777779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06240"/>
        <c:axId val="100107776"/>
      </c:radarChart>
      <c:catAx>
        <c:axId val="1001062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00107776"/>
        <c:crosses val="autoZero"/>
        <c:auto val="1"/>
        <c:lblAlgn val="ctr"/>
        <c:lblOffset val="100"/>
        <c:noMultiLvlLbl val="0"/>
      </c:catAx>
      <c:valAx>
        <c:axId val="10010777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010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[8]Sheet1!$BK$71:$BQ$71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d1</c:v>
                </c:pt>
                <c:pt idx="6">
                  <c:v>e2</c:v>
                </c:pt>
              </c:strCache>
            </c:strRef>
          </c:cat>
          <c:val>
            <c:numRef>
              <c:f>[8]Sheet1!$BK$72:$BQ$72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B9-4414-A956-9EC6EB542F9C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[8]Sheet1!$BK$71:$BQ$71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d1</c:v>
                </c:pt>
                <c:pt idx="6">
                  <c:v>e2</c:v>
                </c:pt>
              </c:strCache>
            </c:strRef>
          </c:cat>
          <c:val>
            <c:numRef>
              <c:f>[8]Sheet1!$BK$73:$BQ$73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B9-4414-A956-9EC6EB542F9C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[8]Sheet1!$BK$71:$BQ$71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d1</c:v>
                </c:pt>
                <c:pt idx="6">
                  <c:v>e2</c:v>
                </c:pt>
              </c:strCache>
            </c:strRef>
          </c:cat>
          <c:val>
            <c:numRef>
              <c:f>[8]Sheet1!$BK$74:$BQ$74</c:f>
              <c:numCache>
                <c:formatCode>General</c:formatCode>
                <c:ptCount val="7"/>
                <c:pt idx="0">
                  <c:v>0.63408521303258147</c:v>
                </c:pt>
                <c:pt idx="1">
                  <c:v>0.61235119047619047</c:v>
                </c:pt>
                <c:pt idx="2">
                  <c:v>0.66043083900226751</c:v>
                </c:pt>
                <c:pt idx="3">
                  <c:v>0.63095238095238093</c:v>
                </c:pt>
                <c:pt idx="4">
                  <c:v>0.84523809523809523</c:v>
                </c:pt>
                <c:pt idx="5">
                  <c:v>0.85119047619047616</c:v>
                </c:pt>
                <c:pt idx="6">
                  <c:v>0.70535714285714279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B9-4414-A956-9EC6EB54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83008"/>
        <c:axId val="29484544"/>
      </c:radarChart>
      <c:catAx>
        <c:axId val="294830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9484544"/>
        <c:crosses val="autoZero"/>
        <c:auto val="1"/>
        <c:lblAlgn val="ctr"/>
        <c:lblOffset val="100"/>
        <c:noMultiLvlLbl val="0"/>
      </c:catAx>
      <c:valAx>
        <c:axId val="294845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948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[9]Sheet1!$BM$54:$BU$54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d2</c:v>
                </c:pt>
              </c:strCache>
            </c:strRef>
          </c:cat>
          <c:val>
            <c:numRef>
              <c:f>[9]Sheet1!$BM$55:$BU$55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8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43-4468-935F-168FD39C44FE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[9]Sheet1!$BM$54:$BU$54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d2</c:v>
                </c:pt>
              </c:strCache>
            </c:strRef>
          </c:cat>
          <c:val>
            <c:numRef>
              <c:f>[9]Sheet1!$BM$56:$BU$56</c:f>
              <c:numCache>
                <c:formatCode>General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8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43-4468-935F-168FD39C44FE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[9]Sheet1!$BM$54:$BU$54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d2</c:v>
                </c:pt>
              </c:strCache>
            </c:strRef>
          </c:cat>
          <c:val>
            <c:numRef>
              <c:f>[9]Sheet1!$BM$57:$BU$57</c:f>
              <c:numCache>
                <c:formatCode>General</c:formatCode>
                <c:ptCount val="9"/>
                <c:pt idx="0">
                  <c:v>0.3979851537645811</c:v>
                </c:pt>
                <c:pt idx="1">
                  <c:v>0.38812301166489926</c:v>
                </c:pt>
                <c:pt idx="2">
                  <c:v>0.35061315496098105</c:v>
                </c:pt>
                <c:pt idx="3">
                  <c:v>0</c:v>
                </c:pt>
                <c:pt idx="4">
                  <c:v>0.58695652173913049</c:v>
                </c:pt>
                <c:pt idx="5">
                  <c:v>0</c:v>
                </c:pt>
                <c:pt idx="6">
                  <c:v>0.93</c:v>
                </c:pt>
                <c:pt idx="7">
                  <c:v>0.64</c:v>
                </c:pt>
                <c:pt idx="8">
                  <c:v>0.58695652173913049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43-4468-935F-168FD39C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03488"/>
        <c:axId val="29505024"/>
      </c:radarChart>
      <c:catAx>
        <c:axId val="295034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9505024"/>
        <c:crosses val="autoZero"/>
        <c:auto val="1"/>
        <c:lblAlgn val="ctr"/>
        <c:lblOffset val="100"/>
        <c:noMultiLvlLbl val="0"/>
      </c:catAx>
      <c:valAx>
        <c:axId val="2950502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950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[10]Sheet1!$BK$47:$BQ$47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c4</c:v>
                </c:pt>
                <c:pt idx="5">
                  <c:v>d1</c:v>
                </c:pt>
                <c:pt idx="6">
                  <c:v>e1</c:v>
                </c:pt>
              </c:strCache>
            </c:strRef>
          </c:cat>
          <c:val>
            <c:numRef>
              <c:f>[10]Sheet1!$BK$48:$BQ$48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[10]Sheet1!$BK$47:$BQ$47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c4</c:v>
                </c:pt>
                <c:pt idx="5">
                  <c:v>d1</c:v>
                </c:pt>
                <c:pt idx="6">
                  <c:v>e1</c:v>
                </c:pt>
              </c:strCache>
            </c:strRef>
          </c:cat>
          <c:val>
            <c:numRef>
              <c:f>[10]Sheet1!$BK$49:$BQ$49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[10]Sheet1!$BK$47:$BQ$47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c4</c:v>
                </c:pt>
                <c:pt idx="5">
                  <c:v>d1</c:v>
                </c:pt>
                <c:pt idx="6">
                  <c:v>e1</c:v>
                </c:pt>
              </c:strCache>
            </c:strRef>
          </c:cat>
          <c:val>
            <c:numRef>
              <c:f>[10]Sheet1!$BK$50:$BQ$50</c:f>
              <c:numCache>
                <c:formatCode>General</c:formatCode>
                <c:ptCount val="7"/>
                <c:pt idx="0">
                  <c:v>0.69204545454545463</c:v>
                </c:pt>
                <c:pt idx="1">
                  <c:v>0.52272727272727271</c:v>
                </c:pt>
                <c:pt idx="2">
                  <c:v>0.60353535353535348</c:v>
                </c:pt>
                <c:pt idx="3">
                  <c:v>0.69276094276094269</c:v>
                </c:pt>
                <c:pt idx="4">
                  <c:v>0.97727272727272729</c:v>
                </c:pt>
                <c:pt idx="5">
                  <c:v>0.79545454545454541</c:v>
                </c:pt>
                <c:pt idx="6">
                  <c:v>0.68181818181818188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84000"/>
        <c:axId val="29585792"/>
      </c:radarChart>
      <c:catAx>
        <c:axId val="295840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9585792"/>
        <c:crosses val="autoZero"/>
        <c:auto val="1"/>
        <c:lblAlgn val="ctr"/>
        <c:lblOffset val="100"/>
        <c:noMultiLvlLbl val="0"/>
      </c:catAx>
      <c:valAx>
        <c:axId val="2958579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958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[11]Sheet1!$BK$43:$BQ$43</c:f>
              <c:strCache>
                <c:ptCount val="7"/>
                <c:pt idx="0">
                  <c:v>a1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e1</c:v>
                </c:pt>
              </c:strCache>
            </c:strRef>
          </c:cat>
          <c:val>
            <c:numRef>
              <c:f>[11]Sheet1!$BK$44:$BQ$44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[11]Sheet1!$BK$43:$BQ$43</c:f>
              <c:strCache>
                <c:ptCount val="7"/>
                <c:pt idx="0">
                  <c:v>a1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e1</c:v>
                </c:pt>
              </c:strCache>
            </c:strRef>
          </c:cat>
          <c:val>
            <c:numRef>
              <c:f>[11]Sheet1!$BK$45:$BQ$45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[11]Sheet1!$BK$43:$BQ$43</c:f>
              <c:strCache>
                <c:ptCount val="7"/>
                <c:pt idx="0">
                  <c:v>a1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e1</c:v>
                </c:pt>
              </c:strCache>
            </c:strRef>
          </c:cat>
          <c:val>
            <c:numRef>
              <c:f>[11]Sheet1!$BK$46:$BQ$46</c:f>
              <c:numCache>
                <c:formatCode>General</c:formatCode>
                <c:ptCount val="7"/>
                <c:pt idx="0">
                  <c:v>0.70978260869565213</c:v>
                </c:pt>
                <c:pt idx="1">
                  <c:v>0.63194444444444442</c:v>
                </c:pt>
                <c:pt idx="2">
                  <c:v>0.62794117647058822</c:v>
                </c:pt>
                <c:pt idx="3">
                  <c:v>0.70166666666666666</c:v>
                </c:pt>
                <c:pt idx="4">
                  <c:v>0.85</c:v>
                </c:pt>
                <c:pt idx="5">
                  <c:v>0.88749999999999996</c:v>
                </c:pt>
                <c:pt idx="6">
                  <c:v>0.7114583333333333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21824"/>
        <c:axId val="30223360"/>
      </c:radarChart>
      <c:catAx>
        <c:axId val="302218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223360"/>
        <c:crosses val="autoZero"/>
        <c:auto val="1"/>
        <c:lblAlgn val="ctr"/>
        <c:lblOffset val="100"/>
        <c:noMultiLvlLbl val="0"/>
      </c:catAx>
      <c:valAx>
        <c:axId val="3022336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022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[12]Sheet1!$BK$54:$BQ$54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b2</c:v>
                </c:pt>
                <c:pt idx="3">
                  <c:v>b3</c:v>
                </c:pt>
                <c:pt idx="4">
                  <c:v>c1</c:v>
                </c:pt>
                <c:pt idx="5">
                  <c:v>d1</c:v>
                </c:pt>
                <c:pt idx="6">
                  <c:v>0</c:v>
                </c:pt>
              </c:strCache>
            </c:strRef>
          </c:cat>
          <c:val>
            <c:numRef>
              <c:f>[12]Sheet1!$BK$55:$BQ$55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[12]Sheet1!$BK$54:$BQ$54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b2</c:v>
                </c:pt>
                <c:pt idx="3">
                  <c:v>b3</c:v>
                </c:pt>
                <c:pt idx="4">
                  <c:v>c1</c:v>
                </c:pt>
                <c:pt idx="5">
                  <c:v>d1</c:v>
                </c:pt>
                <c:pt idx="6">
                  <c:v>0</c:v>
                </c:pt>
              </c:strCache>
            </c:strRef>
          </c:cat>
          <c:val>
            <c:numRef>
              <c:f>[12]Sheet1!$BK$56:$BQ$56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[12]Sheet1!$BK$54:$BQ$54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b2</c:v>
                </c:pt>
                <c:pt idx="3">
                  <c:v>b3</c:v>
                </c:pt>
                <c:pt idx="4">
                  <c:v>c1</c:v>
                </c:pt>
                <c:pt idx="5">
                  <c:v>d1</c:v>
                </c:pt>
                <c:pt idx="6">
                  <c:v>0</c:v>
                </c:pt>
              </c:strCache>
            </c:strRef>
          </c:cat>
          <c:val>
            <c:numRef>
              <c:f>[12]Sheet1!$BK$57:$BQ$57</c:f>
              <c:numCache>
                <c:formatCode>General</c:formatCode>
                <c:ptCount val="7"/>
                <c:pt idx="0">
                  <c:v>0</c:v>
                </c:pt>
                <c:pt idx="1">
                  <c:v>0.6294256490952006</c:v>
                </c:pt>
                <c:pt idx="2">
                  <c:v>0.50163102573396157</c:v>
                </c:pt>
                <c:pt idx="3">
                  <c:v>0.55645161290322576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92000"/>
        <c:axId val="30193536"/>
      </c:radarChart>
      <c:catAx>
        <c:axId val="301920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193536"/>
        <c:crosses val="autoZero"/>
        <c:auto val="1"/>
        <c:lblAlgn val="ctr"/>
        <c:lblOffset val="100"/>
        <c:noMultiLvlLbl val="0"/>
      </c:catAx>
      <c:valAx>
        <c:axId val="301935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019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[13]Sheet1!$BM$46:$BU$46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[13]Sheet1!$BM$47:$BU$47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6">
                  <c:v>0.2</c:v>
                </c:pt>
                <c:pt idx="8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E-4212-B16C-58CCAEC0861C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[13]Sheet1!$BM$46:$BU$46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[13]Sheet1!$BM$48:$BU$48</c:f>
              <c:numCache>
                <c:formatCode>General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6">
                  <c:v>0.8</c:v>
                </c:pt>
                <c:pt idx="8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1E-4212-B16C-58CCAEC0861C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[13]Sheet1!$BM$46:$BU$46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[13]Sheet1!$BM$49:$BU$49</c:f>
              <c:numCache>
                <c:formatCode>General</c:formatCode>
                <c:ptCount val="9"/>
                <c:pt idx="0">
                  <c:v>0.62521739130434784</c:v>
                </c:pt>
                <c:pt idx="1">
                  <c:v>0.32</c:v>
                </c:pt>
                <c:pt idx="2">
                  <c:v>0.45</c:v>
                </c:pt>
                <c:pt idx="3">
                  <c:v>0.87173913043478257</c:v>
                </c:pt>
                <c:pt idx="4">
                  <c:v>0.7</c:v>
                </c:pt>
                <c:pt idx="5">
                  <c:v>0.7</c:v>
                </c:pt>
                <c:pt idx="6">
                  <c:v>0.74</c:v>
                </c:pt>
                <c:pt idx="7">
                  <c:v>0.64</c:v>
                </c:pt>
                <c:pt idx="8">
                  <c:v>0.38913043478260867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1E-4212-B16C-58CCAEC0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32960"/>
        <c:axId val="30234496"/>
      </c:radarChart>
      <c:catAx>
        <c:axId val="302329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234496"/>
        <c:crosses val="autoZero"/>
        <c:auto val="1"/>
        <c:lblAlgn val="ctr"/>
        <c:lblOffset val="100"/>
        <c:noMultiLvlLbl val="0"/>
      </c:catAx>
      <c:valAx>
        <c:axId val="302344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023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[13]Sheet1!$BM$46:$BU$46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[13]Sheet1!$BM$47:$BU$47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6">
                  <c:v>0.2</c:v>
                </c:pt>
                <c:pt idx="8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E-4212-B16C-58CCAEC0861C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[13]Sheet1!$BM$46:$BU$46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[13]Sheet1!$BM$48:$BU$48</c:f>
              <c:numCache>
                <c:formatCode>General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6">
                  <c:v>0.8</c:v>
                </c:pt>
                <c:pt idx="8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1E-4212-B16C-58CCAEC0861C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[13]Sheet1!$BM$46:$BU$46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e2</c:v>
                </c:pt>
              </c:strCache>
            </c:strRef>
          </c:cat>
          <c:val>
            <c:numRef>
              <c:f>[13]Sheet1!$BM$49:$BU$49</c:f>
              <c:numCache>
                <c:formatCode>General</c:formatCode>
                <c:ptCount val="9"/>
                <c:pt idx="0">
                  <c:v>0.62521739130434784</c:v>
                </c:pt>
                <c:pt idx="1">
                  <c:v>0.32</c:v>
                </c:pt>
                <c:pt idx="2">
                  <c:v>0.45</c:v>
                </c:pt>
                <c:pt idx="3">
                  <c:v>0.87173913043478257</c:v>
                </c:pt>
                <c:pt idx="4">
                  <c:v>0.7</c:v>
                </c:pt>
                <c:pt idx="5">
                  <c:v>0.7</c:v>
                </c:pt>
                <c:pt idx="6">
                  <c:v>0.74</c:v>
                </c:pt>
                <c:pt idx="7">
                  <c:v>0.64</c:v>
                </c:pt>
                <c:pt idx="8">
                  <c:v>0.38913043478260867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1E-4212-B16C-58CCAEC0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56544"/>
        <c:axId val="30558080"/>
      </c:radarChart>
      <c:catAx>
        <c:axId val="305565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58080"/>
        <c:crosses val="autoZero"/>
        <c:auto val="1"/>
        <c:lblAlgn val="ctr"/>
        <c:lblOffset val="100"/>
        <c:noMultiLvlLbl val="0"/>
      </c:catAx>
      <c:valAx>
        <c:axId val="305580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055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[14]Sheet1!$BK$47:$BQ$47</c:f>
              <c:strCache>
                <c:ptCount val="7"/>
                <c:pt idx="0">
                  <c:v>a1</c:v>
                </c:pt>
                <c:pt idx="1">
                  <c:v>a</c:v>
                </c:pt>
                <c:pt idx="2">
                  <c:v>b1</c:v>
                </c:pt>
                <c:pt idx="3">
                  <c:v>b3</c:v>
                </c:pt>
                <c:pt idx="4">
                  <c:v>c4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[14]Sheet1!$BK$48:$BQ$48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B9-4414-A956-9EC6EB542F9C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[14]Sheet1!$BK$47:$BQ$47</c:f>
              <c:strCache>
                <c:ptCount val="7"/>
                <c:pt idx="0">
                  <c:v>a1</c:v>
                </c:pt>
                <c:pt idx="1">
                  <c:v>a</c:v>
                </c:pt>
                <c:pt idx="2">
                  <c:v>b1</c:v>
                </c:pt>
                <c:pt idx="3">
                  <c:v>b3</c:v>
                </c:pt>
                <c:pt idx="4">
                  <c:v>c4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[14]Sheet1!$BK$49:$BQ$49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B9-4414-A956-9EC6EB542F9C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[14]Sheet1!$BK$47:$BQ$47</c:f>
              <c:strCache>
                <c:ptCount val="7"/>
                <c:pt idx="0">
                  <c:v>a1</c:v>
                </c:pt>
                <c:pt idx="1">
                  <c:v>a</c:v>
                </c:pt>
                <c:pt idx="2">
                  <c:v>b1</c:v>
                </c:pt>
                <c:pt idx="3">
                  <c:v>b3</c:v>
                </c:pt>
                <c:pt idx="4">
                  <c:v>c4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[14]Sheet1!$BK$50:$BQ$50</c:f>
              <c:numCache>
                <c:formatCode>General</c:formatCode>
                <c:ptCount val="7"/>
                <c:pt idx="0">
                  <c:v>0.76375711574952565</c:v>
                </c:pt>
                <c:pt idx="1">
                  <c:v>0</c:v>
                </c:pt>
                <c:pt idx="2">
                  <c:v>0.66946778711484589</c:v>
                </c:pt>
                <c:pt idx="3">
                  <c:v>0.61764705882352944</c:v>
                </c:pt>
                <c:pt idx="4">
                  <c:v>0.67647058823529416</c:v>
                </c:pt>
                <c:pt idx="5">
                  <c:v>0.70588235294117652</c:v>
                </c:pt>
                <c:pt idx="6">
                  <c:v>0.76715686274509798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B9-4414-A956-9EC6EB54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78016"/>
        <c:axId val="30279552"/>
      </c:radarChart>
      <c:catAx>
        <c:axId val="302780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279552"/>
        <c:crosses val="autoZero"/>
        <c:auto val="1"/>
        <c:lblAlgn val="ctr"/>
        <c:lblOffset val="100"/>
        <c:noMultiLvlLbl val="0"/>
      </c:catAx>
      <c:valAx>
        <c:axId val="3027955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027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[15]Sheet1!$BR$47:$BX$47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a3 </c:v>
                </c:pt>
                <c:pt idx="3">
                  <c:v>b1</c:v>
                </c:pt>
                <c:pt idx="4">
                  <c:v>b2</c:v>
                </c:pt>
                <c:pt idx="5">
                  <c:v>c4</c:v>
                </c:pt>
                <c:pt idx="6">
                  <c:v>d1</c:v>
                </c:pt>
              </c:strCache>
            </c:strRef>
          </c:cat>
          <c:val>
            <c:numRef>
              <c:f>[15]Sheet1!$BR$48:$BX$48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[15]Sheet1!$BR$47:$BX$47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a3 </c:v>
                </c:pt>
                <c:pt idx="3">
                  <c:v>b1</c:v>
                </c:pt>
                <c:pt idx="4">
                  <c:v>b2</c:v>
                </c:pt>
                <c:pt idx="5">
                  <c:v>c4</c:v>
                </c:pt>
                <c:pt idx="6">
                  <c:v>d1</c:v>
                </c:pt>
              </c:strCache>
            </c:strRef>
          </c:cat>
          <c:val>
            <c:numRef>
              <c:f>[15]Sheet1!$BR$49:$BX$49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[15]Sheet1!$BR$47:$BX$47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a3 </c:v>
                </c:pt>
                <c:pt idx="3">
                  <c:v>b1</c:v>
                </c:pt>
                <c:pt idx="4">
                  <c:v>b2</c:v>
                </c:pt>
                <c:pt idx="5">
                  <c:v>c4</c:v>
                </c:pt>
                <c:pt idx="6">
                  <c:v>d1</c:v>
                </c:pt>
              </c:strCache>
            </c:strRef>
          </c:cat>
          <c:val>
            <c:numRef>
              <c:f>[15]Sheet1!$BR$50:$BX$50</c:f>
              <c:numCache>
                <c:formatCode>General</c:formatCode>
                <c:ptCount val="7"/>
                <c:pt idx="0">
                  <c:v>0.51742424242424245</c:v>
                </c:pt>
                <c:pt idx="1">
                  <c:v>0.46022727272727271</c:v>
                </c:pt>
                <c:pt idx="2">
                  <c:v>0.48863636363636365</c:v>
                </c:pt>
                <c:pt idx="3">
                  <c:v>0.51136363636363635</c:v>
                </c:pt>
                <c:pt idx="4">
                  <c:v>0.69431818181818183</c:v>
                </c:pt>
                <c:pt idx="5">
                  <c:v>0.88636363636363635</c:v>
                </c:pt>
                <c:pt idx="6">
                  <c:v>0.64772727272727271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14432"/>
        <c:axId val="29324416"/>
      </c:radarChart>
      <c:catAx>
        <c:axId val="293144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9324416"/>
        <c:crosses val="autoZero"/>
        <c:auto val="1"/>
        <c:lblAlgn val="ctr"/>
        <c:lblOffset val="100"/>
        <c:noMultiLvlLbl val="0"/>
      </c:catAx>
      <c:valAx>
        <c:axId val="2932441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931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[16]Sheet1!$BK$50:$BR$50</c:f>
              <c:strCache>
                <c:ptCount val="8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c1</c:v>
                </c:pt>
                <c:pt idx="6">
                  <c:v>d1</c:v>
                </c:pt>
                <c:pt idx="7">
                  <c:v>e</c:v>
                </c:pt>
              </c:strCache>
            </c:strRef>
          </c:cat>
          <c:val>
            <c:numRef>
              <c:f>[16]Sheet1!$BK$51:$BR$51</c:f>
              <c:numCache>
                <c:formatCode>General</c:formatCode>
                <c:ptCount val="8"/>
                <c:pt idx="0">
                  <c:v>0.2</c:v>
                </c:pt>
                <c:pt idx="1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[16]Sheet1!$BK$50:$BR$50</c:f>
              <c:strCache>
                <c:ptCount val="8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c1</c:v>
                </c:pt>
                <c:pt idx="6">
                  <c:v>d1</c:v>
                </c:pt>
                <c:pt idx="7">
                  <c:v>e</c:v>
                </c:pt>
              </c:strCache>
            </c:strRef>
          </c:cat>
          <c:val>
            <c:numRef>
              <c:f>[16]Sheet1!$BK$52:$BR$52</c:f>
              <c:numCache>
                <c:formatCode>General</c:formatCode>
                <c:ptCount val="8"/>
                <c:pt idx="0">
                  <c:v>0.8</c:v>
                </c:pt>
                <c:pt idx="1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[16]Sheet1!$BK$50:$BR$50</c:f>
              <c:strCache>
                <c:ptCount val="8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c1</c:v>
                </c:pt>
                <c:pt idx="6">
                  <c:v>d1</c:v>
                </c:pt>
                <c:pt idx="7">
                  <c:v>e</c:v>
                </c:pt>
              </c:strCache>
            </c:strRef>
          </c:cat>
          <c:val>
            <c:numRef>
              <c:f>[16]Sheet1!$BK$53:$BR$53</c:f>
              <c:numCache>
                <c:formatCode>General</c:formatCode>
                <c:ptCount val="8"/>
                <c:pt idx="0">
                  <c:v>0.77222222222222225</c:v>
                </c:pt>
                <c:pt idx="1">
                  <c:v>0.73263888888888884</c:v>
                </c:pt>
                <c:pt idx="2">
                  <c:v>0.75</c:v>
                </c:pt>
                <c:pt idx="3">
                  <c:v>0.47569444444444442</c:v>
                </c:pt>
                <c:pt idx="4">
                  <c:v>0.5810185185185186</c:v>
                </c:pt>
                <c:pt idx="5">
                  <c:v>0.77083333333333337</c:v>
                </c:pt>
                <c:pt idx="6">
                  <c:v>1</c:v>
                </c:pt>
                <c:pt idx="7">
                  <c:v>0.83499999999999996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97088"/>
        <c:axId val="30298880"/>
      </c:radarChart>
      <c:catAx>
        <c:axId val="302970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298880"/>
        <c:crosses val="autoZero"/>
        <c:auto val="1"/>
        <c:lblAlgn val="ctr"/>
        <c:lblOffset val="100"/>
        <c:noMultiLvlLbl val="0"/>
      </c:catAx>
      <c:valAx>
        <c:axId val="302988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029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[17]Sheet1!$BK$47:$BQ$47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</c:v>
                </c:pt>
              </c:strCache>
            </c:strRef>
          </c:cat>
          <c:val>
            <c:numRef>
              <c:f>[17]Sheet1!$BK$48:$BQ$48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[17]Sheet1!$BK$47:$BQ$47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</c:v>
                </c:pt>
              </c:strCache>
            </c:strRef>
          </c:cat>
          <c:val>
            <c:numRef>
              <c:f>[17]Sheet1!$BK$49:$BQ$49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[17]Sheet1!$BK$47:$BQ$47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</c:v>
                </c:pt>
              </c:strCache>
            </c:strRef>
          </c:cat>
          <c:val>
            <c:numRef>
              <c:f>[17]Sheet1!$BK$50:$BQ$50</c:f>
              <c:numCache>
                <c:formatCode>General</c:formatCode>
                <c:ptCount val="7"/>
                <c:pt idx="0">
                  <c:v>0.73171568627450967</c:v>
                </c:pt>
                <c:pt idx="1">
                  <c:v>0.67708333333333326</c:v>
                </c:pt>
                <c:pt idx="2">
                  <c:v>0.71736111111111112</c:v>
                </c:pt>
                <c:pt idx="3">
                  <c:v>0.7435897435897435</c:v>
                </c:pt>
                <c:pt idx="4">
                  <c:v>0.83333333333333337</c:v>
                </c:pt>
                <c:pt idx="5">
                  <c:v>0.8125</c:v>
                </c:pt>
                <c:pt idx="6">
                  <c:v>0.80797101449275355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61760"/>
        <c:axId val="29863296"/>
      </c:radarChart>
      <c:catAx>
        <c:axId val="29861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9863296"/>
        <c:crosses val="autoZero"/>
        <c:auto val="1"/>
        <c:lblAlgn val="ctr"/>
        <c:lblOffset val="100"/>
        <c:noMultiLvlLbl val="0"/>
      </c:catAx>
      <c:valAx>
        <c:axId val="298632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986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[18]Sheet1!$BK$38:$BQ$38</c:f>
              <c:strCache>
                <c:ptCount val="7"/>
                <c:pt idx="0">
                  <c:v>a1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[18]Sheet1!$BK$39:$BQ$39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[18]Sheet1!$BK$38:$BQ$38</c:f>
              <c:strCache>
                <c:ptCount val="7"/>
                <c:pt idx="0">
                  <c:v>a1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[18]Sheet1!$BK$40:$BQ$40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[18]Sheet1!$BK$38:$BQ$38</c:f>
              <c:strCache>
                <c:ptCount val="7"/>
                <c:pt idx="0">
                  <c:v>a1</c:v>
                </c:pt>
                <c:pt idx="1">
                  <c:v>b1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[18]Sheet1!$BK$41:$BQ$41</c:f>
              <c:numCache>
                <c:formatCode>General</c:formatCode>
                <c:ptCount val="7"/>
                <c:pt idx="0">
                  <c:v>0.71833333333333338</c:v>
                </c:pt>
                <c:pt idx="1">
                  <c:v>0.61176470588235299</c:v>
                </c:pt>
                <c:pt idx="2">
                  <c:v>0.75416666666666665</c:v>
                </c:pt>
                <c:pt idx="3">
                  <c:v>0.70666666666666667</c:v>
                </c:pt>
                <c:pt idx="4">
                  <c:v>0.8</c:v>
                </c:pt>
                <c:pt idx="5">
                  <c:v>0.83333333333333337</c:v>
                </c:pt>
                <c:pt idx="6">
                  <c:v>0.81388888888888899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35712"/>
        <c:axId val="33237248"/>
      </c:radarChart>
      <c:catAx>
        <c:axId val="332357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3237248"/>
        <c:crosses val="autoZero"/>
        <c:auto val="1"/>
        <c:lblAlgn val="ctr"/>
        <c:lblOffset val="100"/>
        <c:noMultiLvlLbl val="0"/>
      </c:catAx>
      <c:valAx>
        <c:axId val="332372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323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[19]Sheet1!$BK$50:$BQ$50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d1</c:v>
                </c:pt>
                <c:pt idx="6">
                  <c:v>e1</c:v>
                </c:pt>
              </c:strCache>
            </c:strRef>
          </c:cat>
          <c:val>
            <c:numRef>
              <c:f>[19]Sheet1!$BK$51:$BQ$51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[19]Sheet1!$BK$50:$BQ$50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d1</c:v>
                </c:pt>
                <c:pt idx="6">
                  <c:v>e1</c:v>
                </c:pt>
              </c:strCache>
            </c:strRef>
          </c:cat>
          <c:val>
            <c:numRef>
              <c:f>[19]Sheet1!$BK$52:$BQ$52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[19]Sheet1!$BK$50:$BQ$50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d1</c:v>
                </c:pt>
                <c:pt idx="6">
                  <c:v>e1</c:v>
                </c:pt>
              </c:strCache>
            </c:strRef>
          </c:cat>
          <c:val>
            <c:numRef>
              <c:f>[19]Sheet1!$BK$53:$BQ$53</c:f>
              <c:numCache>
                <c:formatCode>General</c:formatCode>
                <c:ptCount val="7"/>
                <c:pt idx="0">
                  <c:v>0.70499999999999996</c:v>
                </c:pt>
                <c:pt idx="1">
                  <c:v>0.66153846153846152</c:v>
                </c:pt>
                <c:pt idx="2">
                  <c:v>0.49696969696969695</c:v>
                </c:pt>
                <c:pt idx="3">
                  <c:v>0.46222222222222226</c:v>
                </c:pt>
                <c:pt idx="4">
                  <c:v>0.8</c:v>
                </c:pt>
                <c:pt idx="5">
                  <c:v>1</c:v>
                </c:pt>
                <c:pt idx="6">
                  <c:v>0.84799999999999998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12448"/>
        <c:axId val="33113984"/>
      </c:radarChart>
      <c:catAx>
        <c:axId val="331124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3113984"/>
        <c:crosses val="autoZero"/>
        <c:auto val="1"/>
        <c:lblAlgn val="ctr"/>
        <c:lblOffset val="100"/>
        <c:noMultiLvlLbl val="0"/>
      </c:catAx>
      <c:valAx>
        <c:axId val="331139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311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[20]Sheet1!$BK$50:$BQ$50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  <c:pt idx="6">
                  <c:v>d1</c:v>
                </c:pt>
              </c:strCache>
            </c:strRef>
          </c:cat>
          <c:val>
            <c:numRef>
              <c:f>[20]Sheet1!$BK$51:$BQ$51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[20]Sheet1!$BK$50:$BQ$50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  <c:pt idx="6">
                  <c:v>d1</c:v>
                </c:pt>
              </c:strCache>
            </c:strRef>
          </c:cat>
          <c:val>
            <c:numRef>
              <c:f>[20]Sheet1!$BK$52:$BQ$52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[20]Sheet1!$BK$50:$BQ$50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  <c:pt idx="6">
                  <c:v>d1</c:v>
                </c:pt>
              </c:strCache>
            </c:strRef>
          </c:cat>
          <c:val>
            <c:numRef>
              <c:f>[20]Sheet1!$BK$53:$BQ$53</c:f>
              <c:numCache>
                <c:formatCode>General</c:formatCode>
                <c:ptCount val="7"/>
                <c:pt idx="0">
                  <c:v>0.82467532467532467</c:v>
                </c:pt>
                <c:pt idx="1">
                  <c:v>0.61363636363636365</c:v>
                </c:pt>
                <c:pt idx="2">
                  <c:v>0.88311688311688308</c:v>
                </c:pt>
                <c:pt idx="3">
                  <c:v>0.73160173160173159</c:v>
                </c:pt>
                <c:pt idx="4">
                  <c:v>0.88636363636363635</c:v>
                </c:pt>
                <c:pt idx="5">
                  <c:v>1</c:v>
                </c:pt>
                <c:pt idx="6">
                  <c:v>0.54545454545454541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84768"/>
        <c:axId val="33215232"/>
      </c:radarChart>
      <c:catAx>
        <c:axId val="331847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3215232"/>
        <c:crosses val="autoZero"/>
        <c:auto val="1"/>
        <c:lblAlgn val="ctr"/>
        <c:lblOffset val="100"/>
        <c:noMultiLvlLbl val="0"/>
      </c:catAx>
      <c:valAx>
        <c:axId val="3321523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318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[21]Sheet1!$BR$47:$BX$47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c4</c:v>
                </c:pt>
                <c:pt idx="5">
                  <c:v>d1</c:v>
                </c:pt>
                <c:pt idx="6">
                  <c:v>e1</c:v>
                </c:pt>
              </c:strCache>
            </c:strRef>
          </c:cat>
          <c:val>
            <c:numRef>
              <c:f>[21]Sheet1!$BR$48:$BX$48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[21]Sheet1!$BR$47:$BX$47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c4</c:v>
                </c:pt>
                <c:pt idx="5">
                  <c:v>d1</c:v>
                </c:pt>
                <c:pt idx="6">
                  <c:v>e1</c:v>
                </c:pt>
              </c:strCache>
            </c:strRef>
          </c:cat>
          <c:val>
            <c:numRef>
              <c:f>[21]Sheet1!$BR$49:$BX$49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[21]Sheet1!$BR$47:$BX$47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c4</c:v>
                </c:pt>
                <c:pt idx="5">
                  <c:v>d1</c:v>
                </c:pt>
                <c:pt idx="6">
                  <c:v>e1</c:v>
                </c:pt>
              </c:strCache>
            </c:strRef>
          </c:cat>
          <c:val>
            <c:numRef>
              <c:f>[21]Sheet1!$BR$50:$BX$50</c:f>
              <c:numCache>
                <c:formatCode>General</c:formatCode>
                <c:ptCount val="7"/>
                <c:pt idx="0">
                  <c:v>0.51742424242424245</c:v>
                </c:pt>
                <c:pt idx="1">
                  <c:v>0.46022727272727271</c:v>
                </c:pt>
                <c:pt idx="2">
                  <c:v>0.51136363636363635</c:v>
                </c:pt>
                <c:pt idx="3">
                  <c:v>0.66125541125541132</c:v>
                </c:pt>
                <c:pt idx="4">
                  <c:v>0.88636363636363635</c:v>
                </c:pt>
                <c:pt idx="5">
                  <c:v>0.64772727272727271</c:v>
                </c:pt>
                <c:pt idx="6">
                  <c:v>0.80492424242424232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35520"/>
        <c:axId val="30637056"/>
      </c:radarChart>
      <c:catAx>
        <c:axId val="306355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637056"/>
        <c:crosses val="autoZero"/>
        <c:auto val="1"/>
        <c:lblAlgn val="ctr"/>
        <c:lblOffset val="100"/>
        <c:noMultiLvlLbl val="0"/>
      </c:catAx>
      <c:valAx>
        <c:axId val="306370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063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[22]Sheet1!$BR$46:$BY$46</c:f>
              <c:strCache>
                <c:ptCount val="8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c4</c:v>
                </c:pt>
                <c:pt idx="5">
                  <c:v>d1</c:v>
                </c:pt>
                <c:pt idx="6">
                  <c:v>e1 </c:v>
                </c:pt>
                <c:pt idx="7">
                  <c:v>e2</c:v>
                </c:pt>
              </c:strCache>
            </c:strRef>
          </c:cat>
          <c:val>
            <c:numRef>
              <c:f>[22]Sheet1!$BR$47:$BY$47</c:f>
              <c:numCache>
                <c:formatCode>General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[22]Sheet1!$BR$46:$BY$46</c:f>
              <c:strCache>
                <c:ptCount val="8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c4</c:v>
                </c:pt>
                <c:pt idx="5">
                  <c:v>d1</c:v>
                </c:pt>
                <c:pt idx="6">
                  <c:v>e1 </c:v>
                </c:pt>
                <c:pt idx="7">
                  <c:v>e2</c:v>
                </c:pt>
              </c:strCache>
            </c:strRef>
          </c:cat>
          <c:val>
            <c:numRef>
              <c:f>[22]Sheet1!$BR$48:$BY$48</c:f>
              <c:numCache>
                <c:formatCode>General</c:formatCode>
                <c:ptCount val="8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[22]Sheet1!$BR$46:$BY$46</c:f>
              <c:strCache>
                <c:ptCount val="8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c4</c:v>
                </c:pt>
                <c:pt idx="5">
                  <c:v>d1</c:v>
                </c:pt>
                <c:pt idx="6">
                  <c:v>e1 </c:v>
                </c:pt>
                <c:pt idx="7">
                  <c:v>e2</c:v>
                </c:pt>
              </c:strCache>
            </c:strRef>
          </c:cat>
          <c:val>
            <c:numRef>
              <c:f>[22]Sheet1!$BR$49:$BY$49</c:f>
              <c:numCache>
                <c:formatCode>General</c:formatCode>
                <c:ptCount val="8"/>
                <c:pt idx="0">
                  <c:v>0.98538011695906436</c:v>
                </c:pt>
                <c:pt idx="1">
                  <c:v>0.64777327935222673</c:v>
                </c:pt>
                <c:pt idx="2">
                  <c:v>0.49307479224376732</c:v>
                </c:pt>
                <c:pt idx="3">
                  <c:v>0.55023923444976075</c:v>
                </c:pt>
                <c:pt idx="4">
                  <c:v>1</c:v>
                </c:pt>
                <c:pt idx="5">
                  <c:v>0.81578947368421051</c:v>
                </c:pt>
                <c:pt idx="6">
                  <c:v>0.86842105263157898</c:v>
                </c:pt>
                <c:pt idx="7">
                  <c:v>0.68289473684210522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98592"/>
        <c:axId val="30800128"/>
      </c:radarChart>
      <c:catAx>
        <c:axId val="307985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800128"/>
        <c:crosses val="autoZero"/>
        <c:auto val="1"/>
        <c:lblAlgn val="ctr"/>
        <c:lblOffset val="100"/>
        <c:noMultiLvlLbl val="0"/>
      </c:catAx>
      <c:valAx>
        <c:axId val="308001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079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[23]Sheet1!$BC$50:$BH$50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[23]Sheet1!$BC$51:$BH$51</c:f>
              <c:numCache>
                <c:formatCode>General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4-4486-8B68-59FBDE92E105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[23]Sheet1!$BC$50:$BH$50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[23]Sheet1!$BC$52:$BH$52</c:f>
              <c:numCache>
                <c:formatCode>General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74-4486-8B68-59FBDE92E105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[23]Sheet1!$BC$50:$BH$50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[23]Sheet1!$BC$53:$BH$53</c:f>
              <c:numCache>
                <c:formatCode>General</c:formatCode>
                <c:ptCount val="6"/>
                <c:pt idx="0">
                  <c:v>0.75824915824915817</c:v>
                </c:pt>
                <c:pt idx="1">
                  <c:v>0.65993265993265993</c:v>
                </c:pt>
                <c:pt idx="2">
                  <c:v>0.54880174291938999</c:v>
                </c:pt>
                <c:pt idx="3">
                  <c:v>0.87037037037037035</c:v>
                </c:pt>
                <c:pt idx="4">
                  <c:v>0.82407407407407407</c:v>
                </c:pt>
                <c:pt idx="5">
                  <c:v>0.71037037037037043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74-4486-8B68-59FBDE92E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47744"/>
        <c:axId val="30849280"/>
      </c:radarChart>
      <c:catAx>
        <c:axId val="308477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849280"/>
        <c:crosses val="autoZero"/>
        <c:auto val="1"/>
        <c:lblAlgn val="ctr"/>
        <c:lblOffset val="100"/>
        <c:noMultiLvlLbl val="0"/>
      </c:catAx>
      <c:valAx>
        <c:axId val="308492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084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[24]Sheet1!$BK$47:$BQ$47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[24]Sheet1!$BK$48:$BQ$48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[24]Sheet1!$BK$47:$BQ$47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[24]Sheet1!$BK$49:$BQ$49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[24]Sheet1!$BK$47:$BQ$47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c2</c:v>
                </c:pt>
                <c:pt idx="5">
                  <c:v>d2</c:v>
                </c:pt>
                <c:pt idx="6">
                  <c:v>e2</c:v>
                </c:pt>
              </c:strCache>
            </c:strRef>
          </c:cat>
          <c:val>
            <c:numRef>
              <c:f>[24]Sheet1!$BK$50:$BQ$50</c:f>
              <c:numCache>
                <c:formatCode>General</c:formatCode>
                <c:ptCount val="7"/>
                <c:pt idx="0">
                  <c:v>0.7885416666666667</c:v>
                </c:pt>
                <c:pt idx="1">
                  <c:v>0.80059523809523814</c:v>
                </c:pt>
                <c:pt idx="2">
                  <c:v>0.6489583333333333</c:v>
                </c:pt>
                <c:pt idx="3">
                  <c:v>0.79385964912280704</c:v>
                </c:pt>
                <c:pt idx="4">
                  <c:v>0.97916666666666663</c:v>
                </c:pt>
                <c:pt idx="5">
                  <c:v>0.82291666666666663</c:v>
                </c:pt>
                <c:pt idx="6">
                  <c:v>0.78819444444444453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20320"/>
        <c:axId val="33322112"/>
      </c:radarChart>
      <c:catAx>
        <c:axId val="333203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3322112"/>
        <c:crosses val="autoZero"/>
        <c:auto val="1"/>
        <c:lblAlgn val="ctr"/>
        <c:lblOffset val="100"/>
        <c:noMultiLvlLbl val="0"/>
      </c:catAx>
      <c:valAx>
        <c:axId val="333221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332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[25]Sheet1!$AU$32:$AZ$32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[25]Sheet1!$AU$33:$AZ$33</c:f>
              <c:numCache>
                <c:formatCode>General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A-43A3-8D75-14AF246145B8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[25]Sheet1!$AU$32:$AZ$32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[25]Sheet1!$AU$34:$AZ$34</c:f>
              <c:numCache>
                <c:formatCode>General</c:formatCode>
                <c:ptCount val="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FA-43A3-8D75-14AF246145B8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[25]Sheet1!$AU$32:$AZ$32</c:f>
              <c:strCache>
                <c:ptCount val="6"/>
                <c:pt idx="0">
                  <c:v>a1</c:v>
                </c:pt>
                <c:pt idx="1">
                  <c:v>b1</c:v>
                </c:pt>
                <c:pt idx="2">
                  <c:v>b3</c:v>
                </c:pt>
                <c:pt idx="3">
                  <c:v>c4</c:v>
                </c:pt>
                <c:pt idx="4">
                  <c:v>d2</c:v>
                </c:pt>
                <c:pt idx="5">
                  <c:v>e2</c:v>
                </c:pt>
              </c:strCache>
            </c:strRef>
          </c:cat>
          <c:val>
            <c:numRef>
              <c:f>[25]Sheet1!$AU$35:$AZ$35</c:f>
              <c:numCache>
                <c:formatCode>General</c:formatCode>
                <c:ptCount val="6"/>
                <c:pt idx="0">
                  <c:v>0.71454545454545448</c:v>
                </c:pt>
                <c:pt idx="1">
                  <c:v>0.54259259259259263</c:v>
                </c:pt>
                <c:pt idx="2">
                  <c:v>0.42972972972972973</c:v>
                </c:pt>
                <c:pt idx="3">
                  <c:v>0.5</c:v>
                </c:pt>
                <c:pt idx="4">
                  <c:v>0.5</c:v>
                </c:pt>
                <c:pt idx="5">
                  <c:v>0.68159999999999998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FA-43A3-8D75-14AF24614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55872"/>
        <c:axId val="88265856"/>
      </c:radarChart>
      <c:catAx>
        <c:axId val="882558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8265856"/>
        <c:crosses val="autoZero"/>
        <c:auto val="1"/>
        <c:lblAlgn val="ctr"/>
        <c:lblOffset val="100"/>
        <c:noMultiLvlLbl val="0"/>
      </c:catAx>
      <c:valAx>
        <c:axId val="882658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882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[26]Sheet1!$BK$47:$BQ$47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d1</c:v>
                </c:pt>
                <c:pt idx="6">
                  <c:v>d2</c:v>
                </c:pt>
              </c:strCache>
            </c:strRef>
          </c:cat>
          <c:val>
            <c:numRef>
              <c:f>[26]Sheet1!$BK$48:$BQ$48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C-4EB0-96F0-37E950E51B81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[26]Sheet1!$BK$47:$BQ$47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d1</c:v>
                </c:pt>
                <c:pt idx="6">
                  <c:v>d2</c:v>
                </c:pt>
              </c:strCache>
            </c:strRef>
          </c:cat>
          <c:val>
            <c:numRef>
              <c:f>[26]Sheet1!$BK$49:$BQ$49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0C-4EB0-96F0-37E950E51B81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[26]Sheet1!$BK$47:$BQ$47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d1</c:v>
                </c:pt>
                <c:pt idx="6">
                  <c:v>d2</c:v>
                </c:pt>
              </c:strCache>
            </c:strRef>
          </c:cat>
          <c:val>
            <c:numRef>
              <c:f>[26]Sheet1!$BK$50:$BQ$50</c:f>
              <c:numCache>
                <c:formatCode>General</c:formatCode>
                <c:ptCount val="7"/>
                <c:pt idx="0">
                  <c:v>0.67803030303030298</c:v>
                </c:pt>
                <c:pt idx="1">
                  <c:v>0.73333333333333328</c:v>
                </c:pt>
                <c:pt idx="2">
                  <c:v>0.6333333333333333</c:v>
                </c:pt>
                <c:pt idx="3">
                  <c:v>0.74702380952380953</c:v>
                </c:pt>
                <c:pt idx="4">
                  <c:v>0.83333333333333337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0C-4EB0-96F0-37E950E51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23392"/>
        <c:axId val="100529280"/>
      </c:radarChart>
      <c:catAx>
        <c:axId val="1005233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00529280"/>
        <c:crosses val="autoZero"/>
        <c:auto val="1"/>
        <c:lblAlgn val="ctr"/>
        <c:lblOffset val="100"/>
        <c:noMultiLvlLbl val="0"/>
      </c:catAx>
      <c:valAx>
        <c:axId val="1005292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052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4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[27]Sheet1!$BK$49:$BQ$49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</c:v>
                </c:pt>
              </c:strCache>
            </c:strRef>
          </c:cat>
          <c:val>
            <c:numRef>
              <c:f>[27]Sheet1!$BK$50:$BQ$50</c:f>
              <c:numCache>
                <c:formatCode>General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[27]Sheet1!$BK$49:$BQ$49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</c:v>
                </c:pt>
              </c:strCache>
            </c:strRef>
          </c:cat>
          <c:val>
            <c:numRef>
              <c:f>[27]Sheet1!$BK$51:$BQ$51</c:f>
              <c:numCache>
                <c:formatCode>General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[27]Sheet1!$BK$49:$BQ$49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b2</c:v>
                </c:pt>
                <c:pt idx="3">
                  <c:v>b3</c:v>
                </c:pt>
                <c:pt idx="4">
                  <c:v>c2</c:v>
                </c:pt>
                <c:pt idx="5">
                  <c:v>d2</c:v>
                </c:pt>
                <c:pt idx="6">
                  <c:v>e</c:v>
                </c:pt>
              </c:strCache>
            </c:strRef>
          </c:cat>
          <c:val>
            <c:numRef>
              <c:f>[27]Sheet1!$BK$52:$BQ$52</c:f>
              <c:numCache>
                <c:formatCode>General</c:formatCode>
                <c:ptCount val="7"/>
                <c:pt idx="0">
                  <c:v>0.79395604395604391</c:v>
                </c:pt>
                <c:pt idx="1">
                  <c:v>0.74759615384615385</c:v>
                </c:pt>
                <c:pt idx="2">
                  <c:v>0.705955334987593</c:v>
                </c:pt>
                <c:pt idx="3">
                  <c:v>0.72596153846153844</c:v>
                </c:pt>
                <c:pt idx="4">
                  <c:v>0.76923076923076927</c:v>
                </c:pt>
                <c:pt idx="5">
                  <c:v>0.75961538461538458</c:v>
                </c:pt>
                <c:pt idx="6">
                  <c:v>0.8193979933110368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76512"/>
        <c:axId val="106582400"/>
      </c:radarChart>
      <c:catAx>
        <c:axId val="1065765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06582400"/>
        <c:crosses val="autoZero"/>
        <c:auto val="1"/>
        <c:lblAlgn val="ctr"/>
        <c:lblOffset val="100"/>
        <c:noMultiLvlLbl val="0"/>
      </c:catAx>
      <c:valAx>
        <c:axId val="1065824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657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705330102969"/>
          <c:y val="0.10170078675695307"/>
          <c:w val="0.82448743185947915"/>
          <c:h val="0.82547928196583853"/>
        </c:manualLayout>
      </c:layout>
      <c:radarChart>
        <c:radarStyle val="marker"/>
        <c:varyColors val="0"/>
        <c:ser>
          <c:idx val="0"/>
          <c:order val="0"/>
          <c:spPr>
            <a:ln w="3175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[28]Sheet1!$BM$54:$BU$54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d2</c:v>
                </c:pt>
              </c:strCache>
            </c:strRef>
          </c:cat>
          <c:val>
            <c:numRef>
              <c:f>[28]Sheet1!$BM$55:$BU$55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8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43-4468-935F-168FD39C44FE}"/>
            </c:ext>
          </c:extLst>
        </c:ser>
        <c:ser>
          <c:idx val="1"/>
          <c:order val="1"/>
          <c:spPr>
            <a:ln w="317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[28]Sheet1!$BM$54:$BU$54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d2</c:v>
                </c:pt>
              </c:strCache>
            </c:strRef>
          </c:cat>
          <c:val>
            <c:numRef>
              <c:f>[28]Sheet1!$BM$56:$BU$56</c:f>
              <c:numCache>
                <c:formatCode>General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8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43-4468-935F-168FD39C44FE}"/>
            </c:ext>
          </c:extLst>
        </c:ser>
        <c:ser>
          <c:idx val="2"/>
          <c:order val="2"/>
          <c:spPr>
            <a:ln>
              <a:solidFill>
                <a:srgbClr val="351CF2"/>
              </a:solidFill>
            </a:ln>
          </c:spPr>
          <c:marker>
            <c:symbol val="none"/>
          </c:marker>
          <c:cat>
            <c:strRef>
              <c:f>[28]Sheet1!$BM$54:$BU$54</c:f>
              <c:strCache>
                <c:ptCount val="9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c4</c:v>
                </c:pt>
                <c:pt idx="6">
                  <c:v>d1</c:v>
                </c:pt>
                <c:pt idx="7">
                  <c:v>e1</c:v>
                </c:pt>
                <c:pt idx="8">
                  <c:v>d2</c:v>
                </c:pt>
              </c:strCache>
            </c:strRef>
          </c:cat>
          <c:val>
            <c:numRef>
              <c:f>[28]Sheet1!$BM$57:$BU$57</c:f>
              <c:numCache>
                <c:formatCode>General</c:formatCode>
                <c:ptCount val="9"/>
                <c:pt idx="0">
                  <c:v>0.18165429480381762</c:v>
                </c:pt>
                <c:pt idx="1">
                  <c:v>0.18027571580063625</c:v>
                </c:pt>
                <c:pt idx="2">
                  <c:v>0.17224080267558528</c:v>
                </c:pt>
                <c:pt idx="3">
                  <c:v>0</c:v>
                </c:pt>
                <c:pt idx="4">
                  <c:v>0.28260869565217389</c:v>
                </c:pt>
                <c:pt idx="5">
                  <c:v>0</c:v>
                </c:pt>
                <c:pt idx="6">
                  <c:v>0.93</c:v>
                </c:pt>
                <c:pt idx="7">
                  <c:v>0.64</c:v>
                </c:pt>
                <c:pt idx="8">
                  <c:v>0.28260869565217389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43-4468-935F-168FD39C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65632"/>
        <c:axId val="106967424"/>
      </c:radarChart>
      <c:catAx>
        <c:axId val="1069656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06967424"/>
        <c:crosses val="autoZero"/>
        <c:auto val="1"/>
        <c:lblAlgn val="ctr"/>
        <c:lblOffset val="100"/>
        <c:noMultiLvlLbl val="0"/>
      </c:catAx>
      <c:valAx>
        <c:axId val="10696742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696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2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8.xml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0.xml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946884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25400</xdr:colOff>
      <xdr:row>28</xdr:row>
      <xdr:rowOff>31748</xdr:rowOff>
    </xdr:from>
    <xdr:to>
      <xdr:col>74</xdr:col>
      <xdr:colOff>596900</xdr:colOff>
      <xdr:row>69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27</xdr:col>
      <xdr:colOff>241869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282456" y="0"/>
          <a:ext cx="1965894" cy="694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8517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25400</xdr:colOff>
      <xdr:row>28</xdr:row>
      <xdr:rowOff>31748</xdr:rowOff>
    </xdr:from>
    <xdr:to>
      <xdr:col>70</xdr:col>
      <xdr:colOff>596900</xdr:colOff>
      <xdr:row>49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78375" y="0"/>
          <a:ext cx="1974850" cy="694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232634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25400</xdr:colOff>
      <xdr:row>28</xdr:row>
      <xdr:rowOff>31748</xdr:rowOff>
    </xdr:from>
    <xdr:to>
      <xdr:col>74</xdr:col>
      <xdr:colOff>596900</xdr:colOff>
      <xdr:row>43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27</xdr:col>
      <xdr:colOff>241869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568206" y="0"/>
          <a:ext cx="1965894" cy="694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5563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25400</xdr:colOff>
      <xdr:row>28</xdr:row>
      <xdr:rowOff>31748</xdr:rowOff>
    </xdr:from>
    <xdr:to>
      <xdr:col>74</xdr:col>
      <xdr:colOff>596900</xdr:colOff>
      <xdr:row>62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882975" y="0"/>
          <a:ext cx="1974850" cy="6948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90890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25400</xdr:colOff>
      <xdr:row>28</xdr:row>
      <xdr:rowOff>31748</xdr:rowOff>
    </xdr:from>
    <xdr:to>
      <xdr:col>70</xdr:col>
      <xdr:colOff>596900</xdr:colOff>
      <xdr:row>44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235525" y="0"/>
          <a:ext cx="1974850" cy="6948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18</xdr:col>
      <xdr:colOff>57668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1172132" y="0"/>
          <a:ext cx="2794518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0</xdr:colOff>
      <xdr:row>68</xdr:row>
      <xdr:rowOff>143982</xdr:rowOff>
    </xdr:from>
    <xdr:to>
      <xdr:col>51</xdr:col>
      <xdr:colOff>563673</xdr:colOff>
      <xdr:row>85</xdr:row>
      <xdr:rowOff>121832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47625</xdr:colOff>
      <xdr:row>0</xdr:row>
      <xdr:rowOff>0</xdr:rowOff>
    </xdr:from>
    <xdr:to>
      <xdr:col>38</xdr:col>
      <xdr:colOff>127000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416500" y="0"/>
          <a:ext cx="1974850" cy="694882"/>
        </a:xfrm>
        <a:prstGeom prst="rect">
          <a:avLst/>
        </a:prstGeom>
      </xdr:spPr>
    </xdr:pic>
    <xdr:clientData/>
  </xdr:twoCellAnchor>
  <xdr:twoCellAnchor>
    <xdr:from>
      <xdr:col>52</xdr:col>
      <xdr:colOff>0</xdr:colOff>
      <xdr:row>32</xdr:row>
      <xdr:rowOff>0</xdr:rowOff>
    </xdr:from>
    <xdr:to>
      <xdr:col>61</xdr:col>
      <xdr:colOff>268398</xdr:colOff>
      <xdr:row>42</xdr:row>
      <xdr:rowOff>92150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8517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25400</xdr:colOff>
      <xdr:row>28</xdr:row>
      <xdr:rowOff>31748</xdr:rowOff>
    </xdr:from>
    <xdr:to>
      <xdr:col>70</xdr:col>
      <xdr:colOff>596900</xdr:colOff>
      <xdr:row>81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78375" y="0"/>
          <a:ext cx="1974850" cy="6948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94700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25400</xdr:colOff>
      <xdr:row>28</xdr:row>
      <xdr:rowOff>31748</xdr:rowOff>
    </xdr:from>
    <xdr:to>
      <xdr:col>70</xdr:col>
      <xdr:colOff>596900</xdr:colOff>
      <xdr:row>44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273625" y="0"/>
          <a:ext cx="1974850" cy="6948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8517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25400</xdr:colOff>
      <xdr:row>28</xdr:row>
      <xdr:rowOff>31748</xdr:rowOff>
    </xdr:from>
    <xdr:to>
      <xdr:col>70</xdr:col>
      <xdr:colOff>596900</xdr:colOff>
      <xdr:row>64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78375" y="0"/>
          <a:ext cx="1974850" cy="6948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5563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25400</xdr:colOff>
      <xdr:row>28</xdr:row>
      <xdr:rowOff>31748</xdr:rowOff>
    </xdr:from>
    <xdr:to>
      <xdr:col>74</xdr:col>
      <xdr:colOff>596900</xdr:colOff>
      <xdr:row>47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882975" y="0"/>
          <a:ext cx="1974850" cy="6948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8517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25400</xdr:colOff>
      <xdr:row>28</xdr:row>
      <xdr:rowOff>31748</xdr:rowOff>
    </xdr:from>
    <xdr:to>
      <xdr:col>70</xdr:col>
      <xdr:colOff>596900</xdr:colOff>
      <xdr:row>40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78375" y="0"/>
          <a:ext cx="1974850" cy="6948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8517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25400</xdr:colOff>
      <xdr:row>28</xdr:row>
      <xdr:rowOff>31748</xdr:rowOff>
    </xdr:from>
    <xdr:to>
      <xdr:col>70</xdr:col>
      <xdr:colOff>596900</xdr:colOff>
      <xdr:row>36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78375" y="0"/>
          <a:ext cx="1974850" cy="69488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8517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59</xdr:col>
      <xdr:colOff>545953</xdr:colOff>
      <xdr:row>28</xdr:row>
      <xdr:rowOff>31748</xdr:rowOff>
    </xdr:from>
    <xdr:to>
      <xdr:col>70</xdr:col>
      <xdr:colOff>552598</xdr:colOff>
      <xdr:row>47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78375" y="0"/>
          <a:ext cx="1974850" cy="69488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756384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25400</xdr:colOff>
      <xdr:row>28</xdr:row>
      <xdr:rowOff>31748</xdr:rowOff>
    </xdr:from>
    <xdr:to>
      <xdr:col>74</xdr:col>
      <xdr:colOff>596900</xdr:colOff>
      <xdr:row>39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083000" y="0"/>
          <a:ext cx="1974850" cy="69488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756384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25400</xdr:colOff>
      <xdr:row>28</xdr:row>
      <xdr:rowOff>31748</xdr:rowOff>
    </xdr:from>
    <xdr:to>
      <xdr:col>74</xdr:col>
      <xdr:colOff>596900</xdr:colOff>
      <xdr:row>39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083000" y="0"/>
          <a:ext cx="1974850" cy="69488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8517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25400</xdr:colOff>
      <xdr:row>28</xdr:row>
      <xdr:rowOff>31748</xdr:rowOff>
    </xdr:from>
    <xdr:to>
      <xdr:col>70</xdr:col>
      <xdr:colOff>596900</xdr:colOff>
      <xdr:row>40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78375" y="0"/>
          <a:ext cx="1974850" cy="69488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83141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15276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68</xdr:col>
      <xdr:colOff>25400</xdr:colOff>
      <xdr:row>28</xdr:row>
      <xdr:rowOff>31748</xdr:rowOff>
    </xdr:from>
    <xdr:to>
      <xdr:col>80</xdr:col>
      <xdr:colOff>596900</xdr:colOff>
      <xdr:row>40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47625</xdr:colOff>
      <xdr:row>0</xdr:row>
      <xdr:rowOff>0</xdr:rowOff>
    </xdr:from>
    <xdr:to>
      <xdr:col>31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2549350" y="0"/>
          <a:ext cx="1974850" cy="69488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10</xdr:col>
      <xdr:colOff>58376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114649" y="0"/>
          <a:ext cx="2785701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280138</xdr:colOff>
      <xdr:row>44</xdr:row>
      <xdr:rowOff>143982</xdr:rowOff>
    </xdr:from>
    <xdr:to>
      <xdr:col>59</xdr:col>
      <xdr:colOff>563673</xdr:colOff>
      <xdr:row>61</xdr:row>
      <xdr:rowOff>121832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02175" y="0"/>
          <a:ext cx="1974850" cy="7044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10</xdr:col>
      <xdr:colOff>58376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076549" y="0"/>
          <a:ext cx="2785701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280138</xdr:colOff>
      <xdr:row>41</xdr:row>
      <xdr:rowOff>143982</xdr:rowOff>
    </xdr:from>
    <xdr:to>
      <xdr:col>59</xdr:col>
      <xdr:colOff>563673</xdr:colOff>
      <xdr:row>58</xdr:row>
      <xdr:rowOff>121832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12701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64074" y="0"/>
          <a:ext cx="1974851" cy="70440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8517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280138</xdr:colOff>
      <xdr:row>32</xdr:row>
      <xdr:rowOff>143982</xdr:rowOff>
    </xdr:from>
    <xdr:to>
      <xdr:col>59</xdr:col>
      <xdr:colOff>563673</xdr:colOff>
      <xdr:row>49</xdr:row>
      <xdr:rowOff>121832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78375" y="0"/>
          <a:ext cx="1974850" cy="6948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10</xdr:col>
      <xdr:colOff>58376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324199" y="0"/>
          <a:ext cx="2785701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280138</xdr:colOff>
      <xdr:row>44</xdr:row>
      <xdr:rowOff>143982</xdr:rowOff>
    </xdr:from>
    <xdr:to>
      <xdr:col>59</xdr:col>
      <xdr:colOff>563673</xdr:colOff>
      <xdr:row>61</xdr:row>
      <xdr:rowOff>121832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311725" y="0"/>
          <a:ext cx="1974850" cy="70440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10</xdr:col>
      <xdr:colOff>58376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324199" y="0"/>
          <a:ext cx="2785701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280138</xdr:colOff>
      <xdr:row>44</xdr:row>
      <xdr:rowOff>143982</xdr:rowOff>
    </xdr:from>
    <xdr:to>
      <xdr:col>59</xdr:col>
      <xdr:colOff>563673</xdr:colOff>
      <xdr:row>61</xdr:row>
      <xdr:rowOff>121832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311725" y="0"/>
          <a:ext cx="1974850" cy="70440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83141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0991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68</xdr:col>
      <xdr:colOff>25400</xdr:colOff>
      <xdr:row>28</xdr:row>
      <xdr:rowOff>31748</xdr:rowOff>
    </xdr:from>
    <xdr:to>
      <xdr:col>78</xdr:col>
      <xdr:colOff>596900</xdr:colOff>
      <xdr:row>40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47625</xdr:colOff>
      <xdr:row>0</xdr:row>
      <xdr:rowOff>0</xdr:rowOff>
    </xdr:from>
    <xdr:to>
      <xdr:col>31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3120850" y="0"/>
          <a:ext cx="1974850" cy="6948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83141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196580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68</xdr:col>
      <xdr:colOff>25400</xdr:colOff>
      <xdr:row>27</xdr:row>
      <xdr:rowOff>31748</xdr:rowOff>
    </xdr:from>
    <xdr:to>
      <xdr:col>78</xdr:col>
      <xdr:colOff>596900</xdr:colOff>
      <xdr:row>39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47625</xdr:colOff>
      <xdr:row>0</xdr:row>
      <xdr:rowOff>0</xdr:rowOff>
    </xdr:from>
    <xdr:to>
      <xdr:col>29</xdr:col>
      <xdr:colOff>119911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3442264" y="0"/>
          <a:ext cx="1977286" cy="6948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244676</xdr:colOff>
      <xdr:row>0</xdr:row>
      <xdr:rowOff>0</xdr:rowOff>
    </xdr:from>
    <xdr:to>
      <xdr:col>16</xdr:col>
      <xdr:colOff>364609</xdr:colOff>
      <xdr:row>4</xdr:row>
      <xdr:rowOff>886</xdr:rowOff>
    </xdr:to>
    <xdr:pic>
      <xdr:nvPicPr>
        <xdr:cNvPr id="2" name="صورة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093916" y="0"/>
          <a:ext cx="1958258" cy="77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88604</xdr:colOff>
      <xdr:row>0</xdr:row>
      <xdr:rowOff>0</xdr:rowOff>
    </xdr:from>
    <xdr:to>
      <xdr:col>55</xdr:col>
      <xdr:colOff>402338</xdr:colOff>
      <xdr:row>3</xdr:row>
      <xdr:rowOff>132907</xdr:rowOff>
    </xdr:to>
    <xdr:pic>
      <xdr:nvPicPr>
        <xdr:cNvPr id="3" name="صورة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8625937" y="0"/>
          <a:ext cx="1980609" cy="694882"/>
        </a:xfrm>
        <a:prstGeom prst="rect">
          <a:avLst/>
        </a:prstGeom>
      </xdr:spPr>
    </xdr:pic>
    <xdr:clientData/>
  </xdr:twoCellAnchor>
  <xdr:twoCellAnchor>
    <xdr:from>
      <xdr:col>52</xdr:col>
      <xdr:colOff>0</xdr:colOff>
      <xdr:row>29</xdr:row>
      <xdr:rowOff>0</xdr:rowOff>
    </xdr:from>
    <xdr:to>
      <xdr:col>61</xdr:col>
      <xdr:colOff>430766</xdr:colOff>
      <xdr:row>43</xdr:row>
      <xdr:rowOff>33228</xdr:rowOff>
    </xdr:to>
    <xdr:graphicFrame macro="">
      <xdr:nvGraphicFramePr>
        <xdr:cNvPr id="4" name="Chart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8517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25400</xdr:colOff>
      <xdr:row>28</xdr:row>
      <xdr:rowOff>31748</xdr:rowOff>
    </xdr:from>
    <xdr:to>
      <xdr:col>70</xdr:col>
      <xdr:colOff>596900</xdr:colOff>
      <xdr:row>40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78375" y="0"/>
          <a:ext cx="1974850" cy="69488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11</xdr:col>
      <xdr:colOff>54566</xdr:colOff>
      <xdr:row>4</xdr:row>
      <xdr:rowOff>177800</xdr:rowOff>
    </xdr:to>
    <xdr:pic>
      <xdr:nvPicPr>
        <xdr:cNvPr id="2" name="صورة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7433159" y="0"/>
          <a:ext cx="2781891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52</xdr:col>
      <xdr:colOff>174626</xdr:colOff>
      <xdr:row>24</xdr:row>
      <xdr:rowOff>68034</xdr:rowOff>
    </xdr:from>
    <xdr:to>
      <xdr:col>61</xdr:col>
      <xdr:colOff>11794</xdr:colOff>
      <xdr:row>40</xdr:row>
      <xdr:rowOff>122464</xdr:rowOff>
    </xdr:to>
    <xdr:graphicFrame macro="">
      <xdr:nvGraphicFramePr>
        <xdr:cNvPr id="3" name="Chart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47625</xdr:colOff>
      <xdr:row>0</xdr:row>
      <xdr:rowOff>0</xdr:rowOff>
    </xdr:from>
    <xdr:to>
      <xdr:col>23</xdr:col>
      <xdr:colOff>207281</xdr:colOff>
      <xdr:row>3</xdr:row>
      <xdr:rowOff>132907</xdr:rowOff>
    </xdr:to>
    <xdr:pic>
      <xdr:nvPicPr>
        <xdr:cNvPr id="4" name="صورة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536744" y="0"/>
          <a:ext cx="1988456" cy="69488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38517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25400</xdr:colOff>
      <xdr:row>28</xdr:row>
      <xdr:rowOff>31748</xdr:rowOff>
    </xdr:from>
    <xdr:to>
      <xdr:col>70</xdr:col>
      <xdr:colOff>596900</xdr:colOff>
      <xdr:row>40</xdr:row>
      <xdr:rowOff>3174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178375" y="0"/>
          <a:ext cx="1974850" cy="69488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20</xdr:col>
      <xdr:colOff>325380</xdr:colOff>
      <xdr:row>4</xdr:row>
      <xdr:rowOff>177800</xdr:rowOff>
    </xdr:to>
    <xdr:pic>
      <xdr:nvPicPr>
        <xdr:cNvPr id="2" name="صورة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8056445" y="0"/>
          <a:ext cx="2786005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280138</xdr:colOff>
      <xdr:row>43</xdr:row>
      <xdr:rowOff>143982</xdr:rowOff>
    </xdr:from>
    <xdr:to>
      <xdr:col>59</xdr:col>
      <xdr:colOff>563673</xdr:colOff>
      <xdr:row>60</xdr:row>
      <xdr:rowOff>121832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36</xdr:col>
      <xdr:colOff>350770</xdr:colOff>
      <xdr:row>3</xdr:row>
      <xdr:rowOff>132907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3087580" y="0"/>
          <a:ext cx="1970020" cy="70440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2263775</xdr:colOff>
      <xdr:row>0</xdr:row>
      <xdr:rowOff>0</xdr:rowOff>
    </xdr:from>
    <xdr:to>
      <xdr:col>12</xdr:col>
      <xdr:colOff>111716</xdr:colOff>
      <xdr:row>4</xdr:row>
      <xdr:rowOff>177800</xdr:rowOff>
    </xdr:to>
    <xdr:pic>
      <xdr:nvPicPr>
        <xdr:cNvPr id="2" name="صورة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556359" y="0"/>
          <a:ext cx="2791416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25400</xdr:colOff>
      <xdr:row>28</xdr:row>
      <xdr:rowOff>31748</xdr:rowOff>
    </xdr:from>
    <xdr:to>
      <xdr:col>74</xdr:col>
      <xdr:colOff>596900</xdr:colOff>
      <xdr:row>47</xdr:row>
      <xdr:rowOff>3174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47625</xdr:colOff>
      <xdr:row>0</xdr:row>
      <xdr:rowOff>0</xdr:rowOff>
    </xdr:from>
    <xdr:to>
      <xdr:col>28</xdr:col>
      <xdr:colOff>12700</xdr:colOff>
      <xdr:row>3</xdr:row>
      <xdr:rowOff>132907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882975" y="0"/>
          <a:ext cx="1974850" cy="6948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physics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direct%20evaluation%20chemistry%20gene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Direct_Evaluations%20&#1578;&#1589;&#1606;&#1610;&#1601;%20&#1581;&#1610;&#1608;&#1575;&#160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plant%20kingdo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&#1578;&#1602;&#1606;&#1610;&#15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&#1606;&#1587;&#1582;&#1577;%20&#1605;&#1606;%20&#1606;&#1605;&#1608;&#1584;&#1580;%20&#1575;&#1603;&#1587;&#1610;&#1604;%20&#1605;&#1602;&#1585;&#1585;%20&#1593;&#1604;&#1605;%20&#1575;&#1604;&#1582;&#1604;&#1610;&#157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plant%20moropholog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&#1606;&#1587;&#1582;&#1577;%20&#1605;&#1606;%20Direct_Evaluations%20&#1606;&#1605;&#1608;&#1584;&#1580;%20&#1583;&#1585;&#1580;&#1575;&#1578;%20%20&#1575;&#1586;&#1610;&#1606;%20&#1575;&#1606;&#1587;&#1580;&#1577;%20&#1605;&#1581;&#1583;&#1579;%20&#1605;&#1593;&#1583;&#160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Direct_Evaluations%20&#1603;&#1610;&#1605;&#1610;&#1575;&#1569;%20&#1581;&#1610;&#1608;&#1610;&#1577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bacteria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AppData/Local/Temp/Rar$DIa0.856/Direct_Evaluations%20Arthropoda%2036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Direct_Evaluations%20%20%20&#1575;&#1581;&#1589;&#1575;&#1569;%20&#1581;&#1610;&#1608;&#1610;36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&#1606;&#1587;&#1582;&#1577;%20&#1605;&#1606;%20Direct_Evaluations%20&#1605;&#1593;&#1583;&#1604;%20&#1581;&#1576;&#1604;&#1610;&#1575;&#1578;%20&#1606;&#1607;&#1575;&#1574;&#1609;%20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AppData/Local/Temp/Rar$DIa0.986/&#1606;&#1587;&#1582;&#1577;%20&#1605;&#1606;%20Direct_Evaluations%20&#1606;&#1605;&#1608;&#1584;&#1580;%20&#1583;&#1585;&#1580;&#1575;&#1578;%20%20&#1575;&#1586;&#1610;&#1606;%20&#1581;&#1588;&#1585;&#1575;&#1578;%201&#1605;&#1593;&#1583;&#1604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&#1606;&#1587;&#1582;&#1577;%20&#1605;&#1606;%20Direct_Evaluations%20%20&#1575;&#1593;&#1590;&#1575;&#1569;%20&#1606;&#1576;&#1575;&#1578;%201%20&#1605;&#1593;&#1583;&#1604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Direct_Evaluations%20%20&#1576;&#1610;&#1574;&#1577;%202nd%20semster%20(4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&#1606;&#1587;&#1582;&#1577;%20&#1605;&#1606;%20Direct_Evaluations%20%20physiology%20%201%202nd%20semst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Direct_Evaluations%20Entomology%202%202nd%20semst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Direct_Evaluations%20%20&#1575;&#1581;&#1610;&#1575;&#1569;%20&#1583;&#1602;&#1610;&#1602;&#1577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&#1606;&#1587;&#1582;&#1577;%20&#1605;&#1606;%20Direct_Evaluations%20%20virolog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&#1606;&#1587;&#1582;&#1577;%20&#1605;&#1606;%20Direct_Evaluations%20%20&#1575;&#1593;&#1590;&#1575;&#1569;%20&#1606;&#1576;&#1575;&#1578;%2011%20&#1605;&#1593;&#1583;&#160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&#1606;&#1587;&#1582;&#1577;%20&#1605;&#1606;%20&#1575;&#1604;&#1606;&#1605;&#1608;%20&#1608;&#1575;&#1604;&#1578;&#1605;&#1610;&#1586;%20&#1601;&#1610;%20&#1575;&#1604;&#1606;&#1576;&#1575;&#1578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AppData/Local/Temp/Rar$DIa0.565/&#1606;&#1587;&#1582;&#1577;%20&#1605;&#1606;%20Anatomy%20Final%20Direct_Evaluations%202nd%20sems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AppData/Local/Temp/Rar$DIa0.911/Direct_Evaluations%20-%20Prassitolog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AppData/Local/Temp/Rar$DIa0.314/&#1606;&#1587;&#1582;&#1577;%20&#1605;&#1606;%201-Embryology%20Direct_Evaluation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AppData/Local/Temp/Rar$DIa0.067/Direct_Evaluations%20&#1605;&#1593;&#1583;&#1604;.xlsx%20&#1605;&#1606;&#1575;&#1607;&#1580;%20&#1576;&#1581;&#1579;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&#1606;&#1587;&#1582;&#1577;%20&#1605;&#1606;%20Direct_Evaluations%20%20physiology%20%202%202nd%20semste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a/Desktop/direct%20assessment%20&#8235;&#8236;/Direct_Evaluations&#1593;&#1604;&#1605;%20&#1575;&#1604;&#1591;&#1581;&#1575;&#1604;&#15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يزياء1"/>
      <sheetName val="فيزياء2"/>
      <sheetName val="Sheet2"/>
      <sheetName val="Sheet3"/>
    </sheetNames>
    <sheetDataSet>
      <sheetData sheetId="0">
        <row r="76">
          <cell r="BM76" t="str">
            <v>a1</v>
          </cell>
          <cell r="BN76" t="str">
            <v>a2</v>
          </cell>
          <cell r="BO76" t="str">
            <v>b1</v>
          </cell>
          <cell r="BP76" t="str">
            <v>b2</v>
          </cell>
          <cell r="BQ76" t="str">
            <v>c2</v>
          </cell>
          <cell r="BR76" t="str">
            <v>c4</v>
          </cell>
          <cell r="BS76" t="str">
            <v>d2</v>
          </cell>
          <cell r="BT76" t="str">
            <v>e1</v>
          </cell>
          <cell r="BU76" t="str">
            <v>e2</v>
          </cell>
        </row>
        <row r="77">
          <cell r="BM77">
            <v>0.2</v>
          </cell>
          <cell r="BN77">
            <v>0.2</v>
          </cell>
          <cell r="BO77">
            <v>0.2</v>
          </cell>
          <cell r="BP77">
            <v>0.2</v>
          </cell>
          <cell r="BQ77">
            <v>0.2</v>
          </cell>
          <cell r="BR77">
            <v>0.2</v>
          </cell>
          <cell r="BS77">
            <v>0.2</v>
          </cell>
          <cell r="BT77">
            <v>0.2</v>
          </cell>
          <cell r="BU77">
            <v>0.2</v>
          </cell>
        </row>
        <row r="78">
          <cell r="BM78">
            <v>0.8</v>
          </cell>
          <cell r="BN78">
            <v>0.8</v>
          </cell>
          <cell r="BO78">
            <v>0.8</v>
          </cell>
          <cell r="BP78">
            <v>0.8</v>
          </cell>
          <cell r="BQ78">
            <v>0.8</v>
          </cell>
          <cell r="BR78">
            <v>0.8</v>
          </cell>
          <cell r="BS78">
            <v>0.8</v>
          </cell>
          <cell r="BT78">
            <v>0.8</v>
          </cell>
          <cell r="BU78">
            <v>0.8</v>
          </cell>
        </row>
        <row r="79">
          <cell r="BM79" t="e">
            <v>#VALUE!</v>
          </cell>
          <cell r="BN79">
            <v>0.54273029966703668</v>
          </cell>
          <cell r="BO79">
            <v>0.51378809869375908</v>
          </cell>
          <cell r="BP79">
            <v>0.14408233276157806</v>
          </cell>
          <cell r="BQ79">
            <v>1</v>
          </cell>
          <cell r="BR79">
            <v>1</v>
          </cell>
          <cell r="BS79">
            <v>0.92893081761006291</v>
          </cell>
          <cell r="BT79">
            <v>0.32704402515723269</v>
          </cell>
          <cell r="BU79">
            <v>1.0896226415094339</v>
          </cell>
        </row>
      </sheetData>
      <sheetData sheetId="1">
        <row r="50">
          <cell r="BM50" t="str">
            <v>a1</v>
          </cell>
          <cell r="BN50" t="str">
            <v>a2</v>
          </cell>
          <cell r="BO50" t="str">
            <v>b1</v>
          </cell>
          <cell r="BP50" t="str">
            <v>b2</v>
          </cell>
          <cell r="BQ50" t="str">
            <v>c2</v>
          </cell>
          <cell r="BR50" t="str">
            <v>c4</v>
          </cell>
          <cell r="BS50" t="str">
            <v>d2</v>
          </cell>
          <cell r="BT50" t="str">
            <v>e1</v>
          </cell>
          <cell r="BU50" t="str">
            <v>e2</v>
          </cell>
        </row>
        <row r="51">
          <cell r="BM51">
            <v>0.2</v>
          </cell>
          <cell r="BN51">
            <v>0.2</v>
          </cell>
          <cell r="BO51">
            <v>0.2</v>
          </cell>
          <cell r="BP51">
            <v>0.2</v>
          </cell>
          <cell r="BQ51">
            <v>0.2</v>
          </cell>
          <cell r="BR51">
            <v>0.2</v>
          </cell>
          <cell r="BS51">
            <v>0.2</v>
          </cell>
          <cell r="BT51">
            <v>0.2</v>
          </cell>
          <cell r="BU51">
            <v>0.2</v>
          </cell>
        </row>
        <row r="52">
          <cell r="BM52">
            <v>0.8</v>
          </cell>
          <cell r="BN52">
            <v>0.8</v>
          </cell>
          <cell r="BO52">
            <v>0.8</v>
          </cell>
          <cell r="BP52">
            <v>0.8</v>
          </cell>
          <cell r="BQ52">
            <v>0.8</v>
          </cell>
          <cell r="BR52">
            <v>0.8</v>
          </cell>
          <cell r="BS52">
            <v>0.8</v>
          </cell>
          <cell r="BT52">
            <v>0.8</v>
          </cell>
          <cell r="BU52">
            <v>0.8</v>
          </cell>
        </row>
        <row r="53">
          <cell r="BM53">
            <v>0.37264150943396224</v>
          </cell>
          <cell r="BN53">
            <v>0.28537735849056606</v>
          </cell>
          <cell r="BO53">
            <v>0.31689536878216124</v>
          </cell>
          <cell r="BP53">
            <v>0.28197064989517823</v>
          </cell>
          <cell r="BQ53">
            <v>0.50943396226415094</v>
          </cell>
          <cell r="BR53">
            <v>0.50943396226415094</v>
          </cell>
          <cell r="BS53">
            <v>0.490566037735849</v>
          </cell>
          <cell r="BT53">
            <v>0.2536687631027254</v>
          </cell>
          <cell r="BU53">
            <v>0.75849056603773579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6">
          <cell r="BK56" t="str">
            <v>a1</v>
          </cell>
          <cell r="BL56" t="str">
            <v>a2</v>
          </cell>
          <cell r="BM56" t="str">
            <v>b1</v>
          </cell>
          <cell r="BN56" t="str">
            <v>b2</v>
          </cell>
          <cell r="BO56" t="str">
            <v>c2</v>
          </cell>
          <cell r="BP56" t="str">
            <v>d2</v>
          </cell>
          <cell r="BQ56" t="str">
            <v>e2</v>
          </cell>
        </row>
        <row r="57">
          <cell r="BK57">
            <v>0.2</v>
          </cell>
          <cell r="BL57">
            <v>0.2</v>
          </cell>
          <cell r="BM57">
            <v>0.2</v>
          </cell>
          <cell r="BN57">
            <v>0.2</v>
          </cell>
          <cell r="BO57">
            <v>0.2</v>
          </cell>
          <cell r="BP57">
            <v>0.2</v>
          </cell>
          <cell r="BQ57">
            <v>0.2</v>
          </cell>
        </row>
        <row r="58">
          <cell r="BK58">
            <v>0.8</v>
          </cell>
          <cell r="BL58">
            <v>0.8</v>
          </cell>
          <cell r="BM58">
            <v>0.8</v>
          </cell>
          <cell r="BN58">
            <v>0.8</v>
          </cell>
          <cell r="BO58">
            <v>0.8</v>
          </cell>
          <cell r="BP58">
            <v>0.8</v>
          </cell>
          <cell r="BQ58">
            <v>0.8</v>
          </cell>
        </row>
        <row r="59">
          <cell r="BK59">
            <v>0.55227272727272725</v>
          </cell>
          <cell r="BL59">
            <v>0.55952380952380953</v>
          </cell>
          <cell r="BM59">
            <v>0.40075757575757576</v>
          </cell>
          <cell r="BN59">
            <v>0.50318979266347685</v>
          </cell>
          <cell r="BO59">
            <v>0.68181818181818177</v>
          </cell>
          <cell r="BP59">
            <v>0.5757575757575758</v>
          </cell>
          <cell r="BQ59">
            <v>0.55429292929292928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9">
          <cell r="BM69" t="str">
            <v>a1</v>
          </cell>
          <cell r="BN69" t="str">
            <v>a2</v>
          </cell>
          <cell r="BO69" t="str">
            <v>b1</v>
          </cell>
          <cell r="BP69" t="str">
            <v>b2</v>
          </cell>
          <cell r="BQ69" t="str">
            <v>c1</v>
          </cell>
          <cell r="BR69" t="str">
            <v>c4</v>
          </cell>
          <cell r="BS69" t="str">
            <v>d1</v>
          </cell>
          <cell r="BT69" t="str">
            <v>e1</v>
          </cell>
          <cell r="BU69" t="str">
            <v>e2</v>
          </cell>
        </row>
        <row r="70">
          <cell r="BM70">
            <v>0.2</v>
          </cell>
          <cell r="BN70">
            <v>0.2</v>
          </cell>
          <cell r="BO70">
            <v>0.2</v>
          </cell>
          <cell r="BP70">
            <v>0.2</v>
          </cell>
          <cell r="BQ70">
            <v>0.2</v>
          </cell>
          <cell r="BR70">
            <v>0.2</v>
          </cell>
          <cell r="BS70"/>
          <cell r="BT70"/>
          <cell r="BU70">
            <v>0.2</v>
          </cell>
        </row>
        <row r="71">
          <cell r="BM71">
            <v>0.8</v>
          </cell>
          <cell r="BN71">
            <v>0.8</v>
          </cell>
          <cell r="BO71">
            <v>0.8</v>
          </cell>
          <cell r="BP71">
            <v>0.8</v>
          </cell>
          <cell r="BQ71">
            <v>0.8</v>
          </cell>
          <cell r="BR71">
            <v>0.8</v>
          </cell>
          <cell r="BS71"/>
          <cell r="BT71"/>
          <cell r="BU71">
            <v>0.8</v>
          </cell>
        </row>
        <row r="72">
          <cell r="BM72">
            <v>0.57391304347826089</v>
          </cell>
          <cell r="BN72">
            <v>0.56055900621118016</v>
          </cell>
          <cell r="BO72">
            <v>0.56803542673107887</v>
          </cell>
          <cell r="BP72">
            <v>0.42826086956521736</v>
          </cell>
          <cell r="BQ72">
            <v>0.84782608695652173</v>
          </cell>
          <cell r="BR72">
            <v>0.84782608695652173</v>
          </cell>
          <cell r="BS72">
            <v>0.93</v>
          </cell>
          <cell r="BT72">
            <v>0.64</v>
          </cell>
          <cell r="BU72">
            <v>0.5260869565217392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1">
          <cell r="BK51" t="str">
            <v>a1</v>
          </cell>
          <cell r="BL51" t="str">
            <v>a2</v>
          </cell>
          <cell r="BM51" t="str">
            <v>b1</v>
          </cell>
          <cell r="BN51" t="str">
            <v>b2</v>
          </cell>
          <cell r="BO51" t="str">
            <v>c2</v>
          </cell>
          <cell r="BP51" t="str">
            <v>d2</v>
          </cell>
          <cell r="BQ51" t="str">
            <v>e1</v>
          </cell>
        </row>
        <row r="52"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</row>
        <row r="53">
          <cell r="BK53">
            <v>0.8</v>
          </cell>
          <cell r="BL53">
            <v>0.8</v>
          </cell>
          <cell r="BM53">
            <v>0.8</v>
          </cell>
          <cell r="BN53">
            <v>0.8</v>
          </cell>
          <cell r="BO53">
            <v>0.8</v>
          </cell>
          <cell r="BP53">
            <v>0.8</v>
          </cell>
          <cell r="BQ53">
            <v>0.8</v>
          </cell>
        </row>
        <row r="54">
          <cell r="BK54">
            <v>0.69416666666666671</v>
          </cell>
          <cell r="BL54">
            <v>0.78977272727272729</v>
          </cell>
          <cell r="BM54">
            <v>0.76944444444444438</v>
          </cell>
          <cell r="BN54">
            <v>0.72916666666666663</v>
          </cell>
          <cell r="BO54" t="e">
            <v>#DIV/0!</v>
          </cell>
          <cell r="BP54">
            <v>1.1666666666666667</v>
          </cell>
          <cell r="BQ54">
            <v>0.90277777777777779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4">
          <cell r="BC44" t="str">
            <v>a1</v>
          </cell>
          <cell r="BD44" t="str">
            <v>b1</v>
          </cell>
          <cell r="BE44" t="str">
            <v>b3</v>
          </cell>
          <cell r="BF44" t="str">
            <v>c4</v>
          </cell>
          <cell r="BG44" t="str">
            <v>d2</v>
          </cell>
          <cell r="BH44" t="str">
            <v>e2</v>
          </cell>
        </row>
        <row r="45">
          <cell r="BC45">
            <v>0.2</v>
          </cell>
          <cell r="BD45">
            <v>0.2</v>
          </cell>
          <cell r="BE45">
            <v>0.2</v>
          </cell>
          <cell r="BF45">
            <v>0.2</v>
          </cell>
          <cell r="BG45">
            <v>0.2</v>
          </cell>
          <cell r="BH45">
            <v>0.2</v>
          </cell>
        </row>
        <row r="46">
          <cell r="BC46">
            <v>0.8</v>
          </cell>
          <cell r="BD46">
            <v>0.8</v>
          </cell>
          <cell r="BE46">
            <v>0.8</v>
          </cell>
          <cell r="BF46">
            <v>0.8</v>
          </cell>
          <cell r="BG46">
            <v>0.8</v>
          </cell>
          <cell r="BH46">
            <v>0.8</v>
          </cell>
        </row>
        <row r="47">
          <cell r="BC47">
            <v>0.68894830659536543</v>
          </cell>
          <cell r="BD47">
            <v>0.51662404092071612</v>
          </cell>
          <cell r="BE47">
            <v>0.50519031141868509</v>
          </cell>
          <cell r="BF47">
            <v>0.78431372549019607</v>
          </cell>
          <cell r="BG47">
            <v>0.98039215686274506</v>
          </cell>
          <cell r="BH47">
            <v>0.74705882352941178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8">
          <cell r="BK88" t="str">
            <v>a1</v>
          </cell>
          <cell r="BL88" t="str">
            <v>a2</v>
          </cell>
          <cell r="BM88" t="str">
            <v>b1</v>
          </cell>
          <cell r="BN88" t="str">
            <v>B3</v>
          </cell>
          <cell r="BO88" t="str">
            <v>C4</v>
          </cell>
          <cell r="BP88" t="str">
            <v>d2</v>
          </cell>
          <cell r="BQ88" t="str">
            <v>e2</v>
          </cell>
        </row>
        <row r="89">
          <cell r="BK89">
            <v>0.2</v>
          </cell>
          <cell r="BL89">
            <v>0.2</v>
          </cell>
          <cell r="BM89">
            <v>0.2</v>
          </cell>
          <cell r="BN89">
            <v>0.2</v>
          </cell>
          <cell r="BO89">
            <v>0.2</v>
          </cell>
          <cell r="BP89">
            <v>0.2</v>
          </cell>
          <cell r="BQ89">
            <v>0.2</v>
          </cell>
        </row>
        <row r="90">
          <cell r="BK90">
            <v>0.8</v>
          </cell>
          <cell r="BL90">
            <v>0.8</v>
          </cell>
          <cell r="BM90">
            <v>0.8</v>
          </cell>
          <cell r="BN90">
            <v>0.8</v>
          </cell>
          <cell r="BO90">
            <v>0.8</v>
          </cell>
          <cell r="BP90">
            <v>0.8</v>
          </cell>
          <cell r="BQ90">
            <v>0.8</v>
          </cell>
        </row>
        <row r="91">
          <cell r="BK91">
            <v>0.58572303921568625</v>
          </cell>
          <cell r="BL91" t="e">
            <v>#DIV/0!</v>
          </cell>
          <cell r="BM91">
            <v>0.53454715219421101</v>
          </cell>
          <cell r="BN91">
            <v>0.71207430340557276</v>
          </cell>
          <cell r="BO91">
            <v>0.92156862745098034</v>
          </cell>
          <cell r="BP91">
            <v>0.93137254901960786</v>
          </cell>
          <cell r="BQ91">
            <v>0.75326797385620914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1">
          <cell r="BK51" t="str">
            <v>a1</v>
          </cell>
          <cell r="BL51" t="str">
            <v>a2</v>
          </cell>
          <cell r="BM51" t="str">
            <v>b1</v>
          </cell>
          <cell r="BN51" t="str">
            <v>b2</v>
          </cell>
          <cell r="BO51" t="str">
            <v>c2</v>
          </cell>
          <cell r="BP51" t="str">
            <v>d2</v>
          </cell>
          <cell r="BQ51" t="str">
            <v>e1</v>
          </cell>
        </row>
        <row r="52"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</row>
        <row r="53">
          <cell r="BK53">
            <v>0.8</v>
          </cell>
          <cell r="BL53">
            <v>0.8</v>
          </cell>
          <cell r="BM53">
            <v>0.8</v>
          </cell>
          <cell r="BN53">
            <v>0.8</v>
          </cell>
          <cell r="BO53">
            <v>0.8</v>
          </cell>
          <cell r="BP53">
            <v>0.8</v>
          </cell>
          <cell r="BQ53">
            <v>0.8</v>
          </cell>
        </row>
        <row r="54">
          <cell r="BK54">
            <v>0.93898809523809523</v>
          </cell>
          <cell r="BL54">
            <v>0.89962121212121215</v>
          </cell>
          <cell r="BM54">
            <v>0.7890625</v>
          </cell>
          <cell r="BN54">
            <v>0.76814516129032262</v>
          </cell>
          <cell r="BO54" t="e">
            <v>#DIV/0!</v>
          </cell>
          <cell r="BP54">
            <v>1.1666666666666667</v>
          </cell>
          <cell r="BQ54">
            <v>0.96527777777777779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1">
          <cell r="BK71" t="str">
            <v>a1</v>
          </cell>
          <cell r="BL71" t="str">
            <v>a2</v>
          </cell>
          <cell r="BM71" t="str">
            <v>b1</v>
          </cell>
          <cell r="BN71" t="str">
            <v>b2</v>
          </cell>
          <cell r="BO71" t="str">
            <v>c1</v>
          </cell>
          <cell r="BP71" t="str">
            <v>d1</v>
          </cell>
          <cell r="BQ71" t="str">
            <v>e2</v>
          </cell>
        </row>
        <row r="72">
          <cell r="BK72">
            <v>0.2</v>
          </cell>
          <cell r="BL72">
            <v>0.2</v>
          </cell>
          <cell r="BM72">
            <v>0.2</v>
          </cell>
          <cell r="BN72">
            <v>0.2</v>
          </cell>
          <cell r="BO72">
            <v>0.2</v>
          </cell>
          <cell r="BP72">
            <v>0.2</v>
          </cell>
          <cell r="BQ72">
            <v>0.2</v>
          </cell>
        </row>
        <row r="73">
          <cell r="BK73">
            <v>0.8</v>
          </cell>
          <cell r="BL73">
            <v>0.8</v>
          </cell>
          <cell r="BM73">
            <v>0.8</v>
          </cell>
          <cell r="BN73">
            <v>0.8</v>
          </cell>
          <cell r="BO73">
            <v>0.8</v>
          </cell>
          <cell r="BP73">
            <v>0.8</v>
          </cell>
          <cell r="BQ73">
            <v>0.8</v>
          </cell>
        </row>
        <row r="74">
          <cell r="BK74">
            <v>0.63408521303258147</v>
          </cell>
          <cell r="BL74">
            <v>0.61235119047619047</v>
          </cell>
          <cell r="BM74">
            <v>0.66043083900226751</v>
          </cell>
          <cell r="BN74">
            <v>0.63095238095238093</v>
          </cell>
          <cell r="BO74">
            <v>0.84523809523809523</v>
          </cell>
          <cell r="BP74">
            <v>0.85119047619047616</v>
          </cell>
          <cell r="BQ74">
            <v>0.70535714285714279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4">
          <cell r="BM54" t="str">
            <v>a1</v>
          </cell>
          <cell r="BN54" t="str">
            <v>a2</v>
          </cell>
          <cell r="BO54" t="str">
            <v>b1</v>
          </cell>
          <cell r="BP54" t="str">
            <v>b2</v>
          </cell>
          <cell r="BQ54" t="str">
            <v>c1</v>
          </cell>
          <cell r="BR54" t="str">
            <v>c4</v>
          </cell>
          <cell r="BS54" t="str">
            <v>d1</v>
          </cell>
          <cell r="BT54" t="str">
            <v>e1</v>
          </cell>
          <cell r="BU54" t="str">
            <v>d2</v>
          </cell>
        </row>
        <row r="55">
          <cell r="BM55">
            <v>0.2</v>
          </cell>
          <cell r="BN55">
            <v>0.2</v>
          </cell>
          <cell r="BO55">
            <v>0.2</v>
          </cell>
          <cell r="BP55">
            <v>0.2</v>
          </cell>
          <cell r="BQ55">
            <v>0.2</v>
          </cell>
          <cell r="BR55">
            <v>0.2</v>
          </cell>
          <cell r="BS55"/>
          <cell r="BT55"/>
          <cell r="BU55">
            <v>0.2</v>
          </cell>
        </row>
        <row r="56">
          <cell r="BM56">
            <v>0.8</v>
          </cell>
          <cell r="BN56">
            <v>0.8</v>
          </cell>
          <cell r="BO56">
            <v>0.8</v>
          </cell>
          <cell r="BP56">
            <v>0.8</v>
          </cell>
          <cell r="BQ56">
            <v>0.8</v>
          </cell>
          <cell r="BR56">
            <v>0.8</v>
          </cell>
          <cell r="BS56"/>
          <cell r="BT56"/>
          <cell r="BU56">
            <v>0.8</v>
          </cell>
        </row>
        <row r="57">
          <cell r="BM57">
            <v>0.3979851537645811</v>
          </cell>
          <cell r="BN57">
            <v>0.38812301166489926</v>
          </cell>
          <cell r="BO57">
            <v>0.35061315496098105</v>
          </cell>
          <cell r="BP57" t="e">
            <v>#DIV/0!</v>
          </cell>
          <cell r="BQ57">
            <v>0.58695652173913049</v>
          </cell>
          <cell r="BR57" t="e">
            <v>#DIV/0!</v>
          </cell>
          <cell r="BS57">
            <v>0.93</v>
          </cell>
          <cell r="BT57">
            <v>0.64</v>
          </cell>
          <cell r="BU57">
            <v>0.58695652173913049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7">
          <cell r="BK47" t="str">
            <v>a1</v>
          </cell>
          <cell r="BL47" t="str">
            <v>a2</v>
          </cell>
          <cell r="BM47" t="str">
            <v>b1</v>
          </cell>
          <cell r="BN47" t="str">
            <v>b2</v>
          </cell>
          <cell r="BO47" t="str">
            <v>c4</v>
          </cell>
          <cell r="BP47" t="str">
            <v>d1</v>
          </cell>
          <cell r="BQ47" t="str">
            <v>e1</v>
          </cell>
        </row>
        <row r="48">
          <cell r="BK48">
            <v>0.2</v>
          </cell>
          <cell r="BL48">
            <v>0.2</v>
          </cell>
          <cell r="BM48">
            <v>0.2</v>
          </cell>
          <cell r="BN48">
            <v>0.2</v>
          </cell>
          <cell r="BO48">
            <v>0.2</v>
          </cell>
          <cell r="BP48">
            <v>0.2</v>
          </cell>
          <cell r="BQ48">
            <v>0.2</v>
          </cell>
        </row>
        <row r="49">
          <cell r="BK49">
            <v>0.8</v>
          </cell>
          <cell r="BL49">
            <v>0.8</v>
          </cell>
          <cell r="BM49">
            <v>0.8</v>
          </cell>
          <cell r="BN49">
            <v>0.8</v>
          </cell>
          <cell r="BO49">
            <v>0.8</v>
          </cell>
          <cell r="BP49">
            <v>0.8</v>
          </cell>
          <cell r="BQ49">
            <v>0.8</v>
          </cell>
        </row>
        <row r="50">
          <cell r="BK50">
            <v>0.69204545454545463</v>
          </cell>
          <cell r="BL50">
            <v>0.52272727272727271</v>
          </cell>
          <cell r="BM50">
            <v>0.60353535353535348</v>
          </cell>
          <cell r="BN50">
            <v>0.69276094276094269</v>
          </cell>
          <cell r="BO50">
            <v>0.97727272727272729</v>
          </cell>
          <cell r="BP50">
            <v>0.79545454545454541</v>
          </cell>
          <cell r="BQ50">
            <v>0.68181818181818188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">
          <cell r="BK43" t="str">
            <v>a1</v>
          </cell>
          <cell r="BL43" t="str">
            <v>b1</v>
          </cell>
          <cell r="BM43" t="str">
            <v>b2</v>
          </cell>
          <cell r="BN43" t="str">
            <v>b3</v>
          </cell>
          <cell r="BO43" t="str">
            <v>c2</v>
          </cell>
          <cell r="BP43" t="str">
            <v>d2</v>
          </cell>
          <cell r="BQ43" t="str">
            <v>e1</v>
          </cell>
        </row>
        <row r="44">
          <cell r="BK44">
            <v>0.2</v>
          </cell>
          <cell r="BL44">
            <v>0.2</v>
          </cell>
          <cell r="BM44">
            <v>0.2</v>
          </cell>
          <cell r="BN44">
            <v>0.2</v>
          </cell>
          <cell r="BO44">
            <v>0.2</v>
          </cell>
          <cell r="BP44">
            <v>0.2</v>
          </cell>
          <cell r="BQ44">
            <v>0.2</v>
          </cell>
        </row>
        <row r="45">
          <cell r="BK45">
            <v>0.8</v>
          </cell>
          <cell r="BL45">
            <v>0.8</v>
          </cell>
          <cell r="BM45">
            <v>0.8</v>
          </cell>
          <cell r="BN45">
            <v>0.8</v>
          </cell>
          <cell r="BO45">
            <v>0.8</v>
          </cell>
          <cell r="BP45">
            <v>0.8</v>
          </cell>
          <cell r="BQ45">
            <v>0.8</v>
          </cell>
        </row>
        <row r="46">
          <cell r="BK46">
            <v>0.70978260869565213</v>
          </cell>
          <cell r="BL46">
            <v>0.63194444444444442</v>
          </cell>
          <cell r="BM46">
            <v>0.62794117647058822</v>
          </cell>
          <cell r="BN46">
            <v>0.70166666666666666</v>
          </cell>
          <cell r="BO46">
            <v>0.85</v>
          </cell>
          <cell r="BP46">
            <v>0.88749999999999996</v>
          </cell>
          <cell r="BQ46">
            <v>0.7114583333333333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4">
          <cell r="BK54" t="str">
            <v>a1</v>
          </cell>
          <cell r="BL54" t="str">
            <v>a2</v>
          </cell>
          <cell r="BM54" t="str">
            <v>b2</v>
          </cell>
          <cell r="BN54" t="str">
            <v>b3</v>
          </cell>
          <cell r="BO54" t="str">
            <v>c1</v>
          </cell>
          <cell r="BP54" t="str">
            <v>d1</v>
          </cell>
          <cell r="BQ54">
            <v>0</v>
          </cell>
        </row>
        <row r="55">
          <cell r="BK55">
            <v>0.2</v>
          </cell>
          <cell r="BL55">
            <v>0.2</v>
          </cell>
          <cell r="BM55">
            <v>0.2</v>
          </cell>
          <cell r="BN55">
            <v>0.2</v>
          </cell>
          <cell r="BO55">
            <v>0.2</v>
          </cell>
          <cell r="BP55">
            <v>0.2</v>
          </cell>
          <cell r="BQ55">
            <v>0.2</v>
          </cell>
        </row>
        <row r="56">
          <cell r="BK56">
            <v>0.8</v>
          </cell>
          <cell r="BL56">
            <v>0.8</v>
          </cell>
          <cell r="BM56">
            <v>0.8</v>
          </cell>
          <cell r="BN56">
            <v>0.8</v>
          </cell>
          <cell r="BO56">
            <v>0.8</v>
          </cell>
          <cell r="BP56">
            <v>0.8</v>
          </cell>
          <cell r="BQ56">
            <v>0.8</v>
          </cell>
        </row>
        <row r="57">
          <cell r="BK57" t="e">
            <v>#DIV/0!</v>
          </cell>
          <cell r="BL57">
            <v>0.6294256490952006</v>
          </cell>
          <cell r="BM57">
            <v>0.50163102573396157</v>
          </cell>
          <cell r="BN57">
            <v>0.55645161290322576</v>
          </cell>
          <cell r="BO57">
            <v>1</v>
          </cell>
          <cell r="BP57">
            <v>1</v>
          </cell>
          <cell r="BQ57" t="e">
            <v>#DIV/0!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6">
          <cell r="BM46" t="str">
            <v>a1</v>
          </cell>
          <cell r="BN46" t="str">
            <v>a2</v>
          </cell>
          <cell r="BO46" t="str">
            <v>b1</v>
          </cell>
          <cell r="BP46" t="str">
            <v>b2</v>
          </cell>
          <cell r="BQ46" t="str">
            <v>c1</v>
          </cell>
          <cell r="BR46" t="str">
            <v>c4</v>
          </cell>
          <cell r="BS46" t="str">
            <v>d1</v>
          </cell>
          <cell r="BT46" t="str">
            <v>e1</v>
          </cell>
          <cell r="BU46" t="str">
            <v>e2</v>
          </cell>
        </row>
        <row r="47">
          <cell r="BM47">
            <v>0.2</v>
          </cell>
          <cell r="BN47">
            <v>0.2</v>
          </cell>
          <cell r="BO47">
            <v>0.2</v>
          </cell>
          <cell r="BP47">
            <v>0.2</v>
          </cell>
          <cell r="BQ47">
            <v>0.2</v>
          </cell>
          <cell r="BR47"/>
          <cell r="BS47">
            <v>0.2</v>
          </cell>
          <cell r="BT47"/>
          <cell r="BU47">
            <v>0.2</v>
          </cell>
        </row>
        <row r="48">
          <cell r="BM48">
            <v>0.8</v>
          </cell>
          <cell r="BN48">
            <v>0.8</v>
          </cell>
          <cell r="BO48">
            <v>0.8</v>
          </cell>
          <cell r="BP48">
            <v>0.8</v>
          </cell>
          <cell r="BQ48">
            <v>0.8</v>
          </cell>
          <cell r="BR48"/>
          <cell r="BS48">
            <v>0.8</v>
          </cell>
          <cell r="BT48"/>
          <cell r="BU48">
            <v>0.8</v>
          </cell>
        </row>
        <row r="49">
          <cell r="BM49">
            <v>0.62521739130434784</v>
          </cell>
          <cell r="BN49">
            <v>0.32</v>
          </cell>
          <cell r="BO49">
            <v>0.45</v>
          </cell>
          <cell r="BP49">
            <v>0.87173913043478257</v>
          </cell>
          <cell r="BQ49">
            <v>0.7</v>
          </cell>
          <cell r="BR49">
            <v>0.7</v>
          </cell>
          <cell r="BS49">
            <v>0.74</v>
          </cell>
          <cell r="BT49">
            <v>0.64</v>
          </cell>
          <cell r="BU49">
            <v>0.38913043478260867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7">
          <cell r="BK47" t="str">
            <v>a1</v>
          </cell>
          <cell r="BL47" t="str">
            <v>a</v>
          </cell>
          <cell r="BM47" t="str">
            <v>b1</v>
          </cell>
          <cell r="BN47" t="str">
            <v>b3</v>
          </cell>
          <cell r="BO47" t="str">
            <v>c4</v>
          </cell>
          <cell r="BP47" t="str">
            <v>d2</v>
          </cell>
          <cell r="BQ47" t="str">
            <v>e2</v>
          </cell>
        </row>
        <row r="48">
          <cell r="BK48">
            <v>0.2</v>
          </cell>
          <cell r="BL48">
            <v>0.2</v>
          </cell>
          <cell r="BM48">
            <v>0.2</v>
          </cell>
          <cell r="BN48">
            <v>0.2</v>
          </cell>
          <cell r="BO48">
            <v>0.2</v>
          </cell>
          <cell r="BP48">
            <v>0.2</v>
          </cell>
          <cell r="BQ48">
            <v>0.2</v>
          </cell>
        </row>
        <row r="49">
          <cell r="BK49">
            <v>0.8</v>
          </cell>
          <cell r="BL49">
            <v>0.8</v>
          </cell>
          <cell r="BM49">
            <v>0.8</v>
          </cell>
          <cell r="BN49">
            <v>0.8</v>
          </cell>
          <cell r="BO49">
            <v>0.8</v>
          </cell>
          <cell r="BP49">
            <v>0.8</v>
          </cell>
          <cell r="BQ49">
            <v>0.8</v>
          </cell>
        </row>
        <row r="50">
          <cell r="BK50">
            <v>0.76375711574952565</v>
          </cell>
          <cell r="BL50" t="e">
            <v>#DIV/0!</v>
          </cell>
          <cell r="BM50">
            <v>0.66946778711484589</v>
          </cell>
          <cell r="BN50">
            <v>0.61764705882352944</v>
          </cell>
          <cell r="BO50">
            <v>0.67647058823529416</v>
          </cell>
          <cell r="BP50">
            <v>0.70588235294117652</v>
          </cell>
          <cell r="BQ50">
            <v>0.76715686274509798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7">
          <cell r="BR47" t="str">
            <v>a1</v>
          </cell>
          <cell r="BS47" t="str">
            <v>a2</v>
          </cell>
          <cell r="BT47" t="str">
            <v xml:space="preserve">a3 </v>
          </cell>
          <cell r="BU47" t="str">
            <v>b1</v>
          </cell>
          <cell r="BV47" t="str">
            <v>b2</v>
          </cell>
          <cell r="BW47" t="str">
            <v>c4</v>
          </cell>
          <cell r="BX47" t="str">
            <v>d1</v>
          </cell>
        </row>
        <row r="48">
          <cell r="BR48">
            <v>0.2</v>
          </cell>
          <cell r="BS48">
            <v>0.2</v>
          </cell>
          <cell r="BT48">
            <v>0.2</v>
          </cell>
          <cell r="BU48">
            <v>0.2</v>
          </cell>
          <cell r="BV48">
            <v>0.2</v>
          </cell>
          <cell r="BW48">
            <v>0.2</v>
          </cell>
          <cell r="BX48">
            <v>0.2</v>
          </cell>
        </row>
        <row r="49">
          <cell r="BR49">
            <v>0.8</v>
          </cell>
          <cell r="BS49">
            <v>0.8</v>
          </cell>
          <cell r="BT49">
            <v>0.8</v>
          </cell>
          <cell r="BU49">
            <v>0.8</v>
          </cell>
          <cell r="BV49">
            <v>0.8</v>
          </cell>
          <cell r="BW49">
            <v>0.8</v>
          </cell>
          <cell r="BX49">
            <v>0.8</v>
          </cell>
        </row>
        <row r="50">
          <cell r="BR50">
            <v>0.51742424242424245</v>
          </cell>
          <cell r="BS50">
            <v>0.46022727272727271</v>
          </cell>
          <cell r="BT50">
            <v>0.48863636363636365</v>
          </cell>
          <cell r="BU50">
            <v>0.51136363636363635</v>
          </cell>
          <cell r="BV50">
            <v>0.69431818181818183</v>
          </cell>
          <cell r="BW50">
            <v>0.88636363636363635</v>
          </cell>
          <cell r="BX50">
            <v>0.64772727272727271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0">
          <cell r="BK50" t="str">
            <v>a1</v>
          </cell>
          <cell r="BL50" t="str">
            <v>a2</v>
          </cell>
          <cell r="BM50" t="str">
            <v>a3</v>
          </cell>
          <cell r="BN50" t="str">
            <v>b1</v>
          </cell>
          <cell r="BO50" t="str">
            <v>b2</v>
          </cell>
          <cell r="BP50" t="str">
            <v>c1</v>
          </cell>
          <cell r="BQ50" t="str">
            <v>d1</v>
          </cell>
          <cell r="BR50" t="str">
            <v>e</v>
          </cell>
        </row>
        <row r="51">
          <cell r="BK51">
            <v>0.2</v>
          </cell>
          <cell r="BL51">
            <v>0.2</v>
          </cell>
          <cell r="BM51"/>
          <cell r="BN51">
            <v>0.2</v>
          </cell>
          <cell r="BO51">
            <v>0.2</v>
          </cell>
          <cell r="BP51">
            <v>0.2</v>
          </cell>
          <cell r="BQ51">
            <v>0.2</v>
          </cell>
          <cell r="BR51">
            <v>0.2</v>
          </cell>
        </row>
        <row r="52">
          <cell r="BK52">
            <v>0.8</v>
          </cell>
          <cell r="BL52">
            <v>0.8</v>
          </cell>
          <cell r="BM52"/>
          <cell r="BN52">
            <v>0.8</v>
          </cell>
          <cell r="BO52">
            <v>0.8</v>
          </cell>
          <cell r="BP52">
            <v>0.8</v>
          </cell>
          <cell r="BQ52">
            <v>0.8</v>
          </cell>
          <cell r="BR52">
            <v>0.8</v>
          </cell>
        </row>
        <row r="53">
          <cell r="BK53">
            <v>0.77222222222222225</v>
          </cell>
          <cell r="BL53">
            <v>0.73263888888888884</v>
          </cell>
          <cell r="BM53">
            <v>0.75</v>
          </cell>
          <cell r="BN53">
            <v>0.47569444444444442</v>
          </cell>
          <cell r="BO53">
            <v>0.5810185185185186</v>
          </cell>
          <cell r="BP53">
            <v>0.77083333333333337</v>
          </cell>
          <cell r="BQ53">
            <v>1</v>
          </cell>
          <cell r="BR53">
            <v>0.83499999999999996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7">
          <cell r="BK47" t="str">
            <v>a1</v>
          </cell>
          <cell r="BL47" t="str">
            <v>a2</v>
          </cell>
          <cell r="BM47" t="str">
            <v>b2</v>
          </cell>
          <cell r="BN47" t="str">
            <v>b3</v>
          </cell>
          <cell r="BO47" t="str">
            <v>c2</v>
          </cell>
          <cell r="BP47" t="str">
            <v>d2</v>
          </cell>
          <cell r="BQ47" t="str">
            <v>e</v>
          </cell>
        </row>
        <row r="48">
          <cell r="BK48">
            <v>0.2</v>
          </cell>
          <cell r="BL48">
            <v>0.2</v>
          </cell>
          <cell r="BM48">
            <v>0.2</v>
          </cell>
          <cell r="BN48">
            <v>0.2</v>
          </cell>
          <cell r="BO48">
            <v>0.2</v>
          </cell>
          <cell r="BP48">
            <v>0.2</v>
          </cell>
          <cell r="BQ48">
            <v>0.2</v>
          </cell>
        </row>
        <row r="49">
          <cell r="BK49">
            <v>0.8</v>
          </cell>
          <cell r="BL49">
            <v>0.8</v>
          </cell>
          <cell r="BM49">
            <v>0.8</v>
          </cell>
          <cell r="BN49">
            <v>0.8</v>
          </cell>
          <cell r="BO49">
            <v>0.8</v>
          </cell>
          <cell r="BP49">
            <v>0.8</v>
          </cell>
          <cell r="BQ49">
            <v>0.8</v>
          </cell>
        </row>
        <row r="50">
          <cell r="BK50">
            <v>0.73171568627450967</v>
          </cell>
          <cell r="BL50">
            <v>0.67708333333333326</v>
          </cell>
          <cell r="BM50">
            <v>0.71736111111111112</v>
          </cell>
          <cell r="BN50">
            <v>0.7435897435897435</v>
          </cell>
          <cell r="BO50">
            <v>0.83333333333333337</v>
          </cell>
          <cell r="BP50">
            <v>0.8125</v>
          </cell>
          <cell r="BQ50">
            <v>0.80797101449275355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8">
          <cell r="BK38" t="str">
            <v>a1</v>
          </cell>
          <cell r="BL38" t="str">
            <v>b1</v>
          </cell>
          <cell r="BM38" t="str">
            <v>b2</v>
          </cell>
          <cell r="BN38" t="str">
            <v>b3</v>
          </cell>
          <cell r="BO38" t="str">
            <v>c2</v>
          </cell>
          <cell r="BP38" t="str">
            <v>d2</v>
          </cell>
          <cell r="BQ38" t="str">
            <v>e2</v>
          </cell>
        </row>
        <row r="39">
          <cell r="BK39">
            <v>0.2</v>
          </cell>
          <cell r="BL39">
            <v>0.2</v>
          </cell>
          <cell r="BM39">
            <v>0.2</v>
          </cell>
          <cell r="BN39">
            <v>0.2</v>
          </cell>
          <cell r="BO39">
            <v>0.2</v>
          </cell>
          <cell r="BP39">
            <v>0.2</v>
          </cell>
          <cell r="BQ39">
            <v>0.2</v>
          </cell>
        </row>
        <row r="40">
          <cell r="BK40">
            <v>0.8</v>
          </cell>
          <cell r="BL40">
            <v>0.8</v>
          </cell>
          <cell r="BM40">
            <v>0.8</v>
          </cell>
          <cell r="BN40">
            <v>0.8</v>
          </cell>
          <cell r="BO40">
            <v>0.8</v>
          </cell>
          <cell r="BP40">
            <v>0.8</v>
          </cell>
          <cell r="BQ40">
            <v>0.8</v>
          </cell>
        </row>
        <row r="41">
          <cell r="BK41">
            <v>0.71833333333333338</v>
          </cell>
          <cell r="BL41">
            <v>0.61176470588235299</v>
          </cell>
          <cell r="BM41">
            <v>0.75416666666666665</v>
          </cell>
          <cell r="BN41">
            <v>0.70666666666666667</v>
          </cell>
          <cell r="BO41">
            <v>0.8</v>
          </cell>
          <cell r="BP41">
            <v>0.83333333333333337</v>
          </cell>
          <cell r="BQ41">
            <v>0.81388888888888899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ورقة1"/>
    </sheetNames>
    <sheetDataSet>
      <sheetData sheetId="0">
        <row r="50">
          <cell r="BK50" t="str">
            <v>a1</v>
          </cell>
          <cell r="BL50" t="str">
            <v>a2</v>
          </cell>
          <cell r="BM50" t="str">
            <v>b1</v>
          </cell>
          <cell r="BN50" t="str">
            <v>b2</v>
          </cell>
          <cell r="BO50" t="str">
            <v>c1</v>
          </cell>
          <cell r="BP50" t="str">
            <v>d1</v>
          </cell>
          <cell r="BQ50" t="str">
            <v>e1</v>
          </cell>
        </row>
        <row r="51">
          <cell r="BK51">
            <v>0.2</v>
          </cell>
          <cell r="BL51">
            <v>0.2</v>
          </cell>
          <cell r="BM51">
            <v>0.2</v>
          </cell>
          <cell r="BN51">
            <v>0.2</v>
          </cell>
          <cell r="BO51">
            <v>0.2</v>
          </cell>
          <cell r="BP51">
            <v>0.2</v>
          </cell>
          <cell r="BQ51">
            <v>0.2</v>
          </cell>
        </row>
        <row r="52">
          <cell r="BK52">
            <v>0.8</v>
          </cell>
          <cell r="BL52">
            <v>0.8</v>
          </cell>
          <cell r="BM52">
            <v>0.8</v>
          </cell>
          <cell r="BN52">
            <v>0.8</v>
          </cell>
          <cell r="BO52">
            <v>0.8</v>
          </cell>
          <cell r="BP52">
            <v>0.8</v>
          </cell>
          <cell r="BQ52">
            <v>0.8</v>
          </cell>
        </row>
        <row r="53">
          <cell r="BK53">
            <v>0.70499999999999996</v>
          </cell>
          <cell r="BL53">
            <v>0.66153846153846152</v>
          </cell>
          <cell r="BM53">
            <v>0.49696969696969695</v>
          </cell>
          <cell r="BN53">
            <v>0.46222222222222226</v>
          </cell>
          <cell r="BO53">
            <v>0.8</v>
          </cell>
          <cell r="BP53">
            <v>1</v>
          </cell>
          <cell r="BQ53">
            <v>0.84799999999999998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ورقة1"/>
    </sheetNames>
    <sheetDataSet>
      <sheetData sheetId="0">
        <row r="50">
          <cell r="BK50" t="str">
            <v>a1</v>
          </cell>
          <cell r="BL50" t="str">
            <v>a2</v>
          </cell>
          <cell r="BM50" t="str">
            <v>b1</v>
          </cell>
          <cell r="BN50" t="str">
            <v>b2</v>
          </cell>
          <cell r="BO50" t="str">
            <v>c1</v>
          </cell>
          <cell r="BP50" t="str">
            <v>c2</v>
          </cell>
          <cell r="BQ50" t="str">
            <v>d1</v>
          </cell>
        </row>
        <row r="51">
          <cell r="BK51">
            <v>0.2</v>
          </cell>
          <cell r="BL51">
            <v>0.2</v>
          </cell>
          <cell r="BM51">
            <v>0.2</v>
          </cell>
          <cell r="BN51">
            <v>0.2</v>
          </cell>
          <cell r="BO51">
            <v>0.2</v>
          </cell>
          <cell r="BP51">
            <v>0.2</v>
          </cell>
          <cell r="BQ51">
            <v>0.2</v>
          </cell>
        </row>
        <row r="52">
          <cell r="BK52">
            <v>0.8</v>
          </cell>
          <cell r="BL52">
            <v>0.8</v>
          </cell>
          <cell r="BM52">
            <v>0.8</v>
          </cell>
          <cell r="BN52">
            <v>0.8</v>
          </cell>
          <cell r="BO52">
            <v>0.8</v>
          </cell>
          <cell r="BP52">
            <v>0.8</v>
          </cell>
          <cell r="BQ52">
            <v>0.8</v>
          </cell>
        </row>
        <row r="53">
          <cell r="BK53">
            <v>0.82467532467532467</v>
          </cell>
          <cell r="BL53">
            <v>0.61363636363636365</v>
          </cell>
          <cell r="BM53">
            <v>0.88311688311688308</v>
          </cell>
          <cell r="BN53">
            <v>0.73160173160173159</v>
          </cell>
          <cell r="BO53">
            <v>0.88636363636363635</v>
          </cell>
          <cell r="BP53">
            <v>1</v>
          </cell>
          <cell r="BQ53">
            <v>0.54545454545454541</v>
          </cell>
        </row>
      </sheetData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7">
          <cell r="BR47" t="str">
            <v>a1</v>
          </cell>
          <cell r="BS47" t="str">
            <v>a2</v>
          </cell>
          <cell r="BT47" t="str">
            <v>b1</v>
          </cell>
          <cell r="BU47" t="str">
            <v>b2</v>
          </cell>
          <cell r="BV47" t="str">
            <v>c4</v>
          </cell>
          <cell r="BW47" t="str">
            <v>d1</v>
          </cell>
          <cell r="BX47" t="str">
            <v>e1</v>
          </cell>
        </row>
        <row r="48">
          <cell r="BR48">
            <v>0.2</v>
          </cell>
          <cell r="BS48">
            <v>0.2</v>
          </cell>
          <cell r="BT48">
            <v>0.2</v>
          </cell>
          <cell r="BU48">
            <v>0.2</v>
          </cell>
          <cell r="BV48">
            <v>0.2</v>
          </cell>
          <cell r="BW48">
            <v>0.2</v>
          </cell>
          <cell r="BX48">
            <v>0.2</v>
          </cell>
        </row>
        <row r="49">
          <cell r="BR49">
            <v>0.8</v>
          </cell>
          <cell r="BS49">
            <v>0.8</v>
          </cell>
          <cell r="BT49">
            <v>0.8</v>
          </cell>
          <cell r="BU49">
            <v>0.8</v>
          </cell>
          <cell r="BV49">
            <v>0.8</v>
          </cell>
          <cell r="BW49">
            <v>0.8</v>
          </cell>
          <cell r="BX49">
            <v>0.8</v>
          </cell>
        </row>
        <row r="50">
          <cell r="BR50">
            <v>0.51742424242424245</v>
          </cell>
          <cell r="BS50">
            <v>0.46022727272727271</v>
          </cell>
          <cell r="BT50">
            <v>0.51136363636363635</v>
          </cell>
          <cell r="BU50">
            <v>0.66125541125541132</v>
          </cell>
          <cell r="BV50">
            <v>0.88636363636363635</v>
          </cell>
          <cell r="BW50">
            <v>0.64772727272727271</v>
          </cell>
          <cell r="BX50">
            <v>0.80492424242424232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6">
          <cell r="BR46" t="str">
            <v>a1</v>
          </cell>
          <cell r="BS46" t="str">
            <v>a2</v>
          </cell>
          <cell r="BT46" t="str">
            <v>b1</v>
          </cell>
          <cell r="BU46" t="str">
            <v>b2</v>
          </cell>
          <cell r="BV46" t="str">
            <v>c4</v>
          </cell>
          <cell r="BW46" t="str">
            <v>d1</v>
          </cell>
          <cell r="BX46" t="str">
            <v xml:space="preserve">e1 </v>
          </cell>
          <cell r="BY46" t="str">
            <v>e2</v>
          </cell>
        </row>
        <row r="47">
          <cell r="BR47">
            <v>0.2</v>
          </cell>
          <cell r="BS47">
            <v>0.2</v>
          </cell>
          <cell r="BT47">
            <v>0.2</v>
          </cell>
          <cell r="BU47">
            <v>0.2</v>
          </cell>
          <cell r="BV47">
            <v>0.2</v>
          </cell>
          <cell r="BW47">
            <v>0.2</v>
          </cell>
          <cell r="BX47">
            <v>0.2</v>
          </cell>
          <cell r="BY47">
            <v>0.2</v>
          </cell>
        </row>
        <row r="48">
          <cell r="BR48">
            <v>0.8</v>
          </cell>
          <cell r="BS48">
            <v>0.8</v>
          </cell>
          <cell r="BT48">
            <v>0.8</v>
          </cell>
          <cell r="BU48">
            <v>0.8</v>
          </cell>
          <cell r="BV48">
            <v>0.8</v>
          </cell>
          <cell r="BW48">
            <v>0.8</v>
          </cell>
          <cell r="BX48">
            <v>0.8</v>
          </cell>
          <cell r="BY48">
            <v>0.8</v>
          </cell>
        </row>
        <row r="49">
          <cell r="BR49">
            <v>0.98538011695906436</v>
          </cell>
          <cell r="BS49">
            <v>0.64777327935222673</v>
          </cell>
          <cell r="BT49">
            <v>0.49307479224376732</v>
          </cell>
          <cell r="BU49">
            <v>0.55023923444976075</v>
          </cell>
          <cell r="BV49">
            <v>1</v>
          </cell>
          <cell r="BW49">
            <v>0.81578947368421051</v>
          </cell>
          <cell r="BX49">
            <v>0.86842105263157898</v>
          </cell>
          <cell r="BY49">
            <v>0.68289473684210522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0">
          <cell r="BC50" t="str">
            <v>a1</v>
          </cell>
          <cell r="BD50" t="str">
            <v>b1</v>
          </cell>
          <cell r="BE50" t="str">
            <v>b3</v>
          </cell>
          <cell r="BF50" t="str">
            <v>c4</v>
          </cell>
          <cell r="BG50" t="str">
            <v>d2</v>
          </cell>
          <cell r="BH50" t="str">
            <v>e2</v>
          </cell>
        </row>
        <row r="51">
          <cell r="BC51">
            <v>0.2</v>
          </cell>
          <cell r="BD51">
            <v>0.2</v>
          </cell>
          <cell r="BE51">
            <v>0.2</v>
          </cell>
          <cell r="BF51">
            <v>0.2</v>
          </cell>
          <cell r="BG51">
            <v>0.2</v>
          </cell>
          <cell r="BH51">
            <v>0.2</v>
          </cell>
        </row>
        <row r="52">
          <cell r="BC52">
            <v>0.8</v>
          </cell>
          <cell r="BD52">
            <v>0.8</v>
          </cell>
          <cell r="BE52">
            <v>0.8</v>
          </cell>
          <cell r="BF52">
            <v>0.8</v>
          </cell>
          <cell r="BG52">
            <v>0.8</v>
          </cell>
          <cell r="BH52">
            <v>0.8</v>
          </cell>
        </row>
        <row r="53">
          <cell r="BC53">
            <v>0.75824915824915817</v>
          </cell>
          <cell r="BD53">
            <v>0.65993265993265993</v>
          </cell>
          <cell r="BE53">
            <v>0.54880174291938999</v>
          </cell>
          <cell r="BF53">
            <v>0.87037037037037035</v>
          </cell>
          <cell r="BG53">
            <v>0.82407407407407407</v>
          </cell>
          <cell r="BH53">
            <v>0.71037037037037043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ورقة1"/>
    </sheetNames>
    <sheetDataSet>
      <sheetData sheetId="0">
        <row r="47">
          <cell r="BK47" t="str">
            <v>a1</v>
          </cell>
          <cell r="BL47" t="str">
            <v>a2</v>
          </cell>
          <cell r="BM47" t="str">
            <v>b1</v>
          </cell>
          <cell r="BN47" t="str">
            <v>b2</v>
          </cell>
          <cell r="BO47" t="str">
            <v>c2</v>
          </cell>
          <cell r="BP47" t="str">
            <v>d2</v>
          </cell>
          <cell r="BQ47" t="str">
            <v>e2</v>
          </cell>
        </row>
        <row r="48">
          <cell r="BK48">
            <v>0.2</v>
          </cell>
          <cell r="BL48">
            <v>0.2</v>
          </cell>
          <cell r="BM48">
            <v>0.2</v>
          </cell>
          <cell r="BN48">
            <v>0.2</v>
          </cell>
          <cell r="BO48">
            <v>0.2</v>
          </cell>
          <cell r="BP48">
            <v>0.2</v>
          </cell>
          <cell r="BQ48">
            <v>0.2</v>
          </cell>
        </row>
        <row r="49">
          <cell r="BK49">
            <v>0.8</v>
          </cell>
          <cell r="BL49">
            <v>0.8</v>
          </cell>
          <cell r="BM49">
            <v>0.8</v>
          </cell>
          <cell r="BN49">
            <v>0.8</v>
          </cell>
          <cell r="BO49">
            <v>0.8</v>
          </cell>
          <cell r="BP49">
            <v>0.8</v>
          </cell>
          <cell r="BQ49">
            <v>0.8</v>
          </cell>
        </row>
        <row r="50">
          <cell r="BK50">
            <v>0.7885416666666667</v>
          </cell>
          <cell r="BL50">
            <v>0.80059523809523814</v>
          </cell>
          <cell r="BM50">
            <v>0.6489583333333333</v>
          </cell>
          <cell r="BN50">
            <v>0.79385964912280704</v>
          </cell>
          <cell r="BO50">
            <v>0.97916666666666663</v>
          </cell>
          <cell r="BP50">
            <v>0.82291666666666663</v>
          </cell>
          <cell r="BQ50">
            <v>0.78819444444444453</v>
          </cell>
        </row>
      </sheetData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2">
          <cell r="AU32" t="str">
            <v>a1</v>
          </cell>
          <cell r="AV32" t="str">
            <v>b1</v>
          </cell>
          <cell r="AW32" t="str">
            <v>b3</v>
          </cell>
          <cell r="AX32" t="str">
            <v>c4</v>
          </cell>
          <cell r="AY32" t="str">
            <v>d2</v>
          </cell>
          <cell r="AZ32" t="str">
            <v>e2</v>
          </cell>
        </row>
        <row r="33">
          <cell r="AU33">
            <v>0.2</v>
          </cell>
          <cell r="AV33">
            <v>0.2</v>
          </cell>
          <cell r="AW33">
            <v>0.2</v>
          </cell>
          <cell r="AX33">
            <v>0.2</v>
          </cell>
          <cell r="AY33">
            <v>0.2</v>
          </cell>
          <cell r="AZ33">
            <v>0.2</v>
          </cell>
        </row>
        <row r="34">
          <cell r="AU34">
            <v>0.8</v>
          </cell>
          <cell r="AV34">
            <v>0.8</v>
          </cell>
          <cell r="AW34">
            <v>0.8</v>
          </cell>
          <cell r="AX34">
            <v>0.8</v>
          </cell>
          <cell r="AY34">
            <v>0.8</v>
          </cell>
          <cell r="AZ34">
            <v>0.8</v>
          </cell>
        </row>
        <row r="35">
          <cell r="AU35">
            <v>0.71454545454545448</v>
          </cell>
          <cell r="AV35">
            <v>0.54259259259259263</v>
          </cell>
          <cell r="AW35">
            <v>0.42972972972972973</v>
          </cell>
          <cell r="AX35">
            <v>0.5</v>
          </cell>
          <cell r="AY35">
            <v>0.5</v>
          </cell>
          <cell r="AZ35">
            <v>0.68159999999999998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7">
          <cell r="BK47" t="str">
            <v>a1</v>
          </cell>
          <cell r="BL47" t="str">
            <v>a2</v>
          </cell>
          <cell r="BM47" t="str">
            <v>b1</v>
          </cell>
          <cell r="BN47" t="str">
            <v>b2</v>
          </cell>
          <cell r="BO47" t="str">
            <v>C1</v>
          </cell>
          <cell r="BP47" t="str">
            <v>d1</v>
          </cell>
          <cell r="BQ47" t="str">
            <v>d2</v>
          </cell>
        </row>
        <row r="48">
          <cell r="BK48">
            <v>0.2</v>
          </cell>
          <cell r="BL48">
            <v>0.2</v>
          </cell>
          <cell r="BM48">
            <v>0.2</v>
          </cell>
          <cell r="BN48">
            <v>0.2</v>
          </cell>
          <cell r="BO48">
            <v>0.2</v>
          </cell>
          <cell r="BP48">
            <v>0.2</v>
          </cell>
          <cell r="BQ48">
            <v>0.2</v>
          </cell>
        </row>
        <row r="49">
          <cell r="BK49">
            <v>0.8</v>
          </cell>
          <cell r="BL49">
            <v>0.8</v>
          </cell>
          <cell r="BM49">
            <v>0.8</v>
          </cell>
          <cell r="BN49">
            <v>0.8</v>
          </cell>
          <cell r="BO49">
            <v>0.8</v>
          </cell>
          <cell r="BP49">
            <v>0.8</v>
          </cell>
          <cell r="BQ49">
            <v>0.8</v>
          </cell>
        </row>
        <row r="50">
          <cell r="BK50">
            <v>0.67803030303030298</v>
          </cell>
          <cell r="BL50">
            <v>0.73333333333333328</v>
          </cell>
          <cell r="BM50">
            <v>0.6333333333333333</v>
          </cell>
          <cell r="BN50">
            <v>0.74702380952380953</v>
          </cell>
          <cell r="BO50">
            <v>0.83333333333333337</v>
          </cell>
          <cell r="BP50">
            <v>1</v>
          </cell>
          <cell r="BQ50">
            <v>1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9">
          <cell r="BK49" t="str">
            <v>a1</v>
          </cell>
          <cell r="BL49" t="str">
            <v>a2</v>
          </cell>
          <cell r="BM49" t="str">
            <v>b2</v>
          </cell>
          <cell r="BN49" t="str">
            <v>b3</v>
          </cell>
          <cell r="BO49" t="str">
            <v>c2</v>
          </cell>
          <cell r="BP49" t="str">
            <v>d2</v>
          </cell>
          <cell r="BQ49" t="str">
            <v>e</v>
          </cell>
        </row>
        <row r="50">
          <cell r="BK50">
            <v>0.2</v>
          </cell>
          <cell r="BL50">
            <v>0.2</v>
          </cell>
          <cell r="BM50">
            <v>0.2</v>
          </cell>
          <cell r="BN50">
            <v>0.2</v>
          </cell>
          <cell r="BO50">
            <v>0.2</v>
          </cell>
          <cell r="BP50">
            <v>0.2</v>
          </cell>
          <cell r="BQ50">
            <v>0.2</v>
          </cell>
        </row>
        <row r="51">
          <cell r="BK51">
            <v>0.8</v>
          </cell>
          <cell r="BL51">
            <v>0.8</v>
          </cell>
          <cell r="BM51">
            <v>0.8</v>
          </cell>
          <cell r="BN51">
            <v>0.8</v>
          </cell>
          <cell r="BO51">
            <v>0.8</v>
          </cell>
          <cell r="BP51">
            <v>0.8</v>
          </cell>
          <cell r="BQ51">
            <v>0.8</v>
          </cell>
        </row>
        <row r="52">
          <cell r="BK52">
            <v>0.79395604395604391</v>
          </cell>
          <cell r="BL52">
            <v>0.74759615384615385</v>
          </cell>
          <cell r="BM52">
            <v>0.705955334987593</v>
          </cell>
          <cell r="BN52">
            <v>0.72596153846153844</v>
          </cell>
          <cell r="BO52">
            <v>0.76923076923076927</v>
          </cell>
          <cell r="BP52">
            <v>0.75961538461538458</v>
          </cell>
          <cell r="BQ52">
            <v>0.8193979933110368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4">
          <cell r="BM54" t="str">
            <v>a1</v>
          </cell>
          <cell r="BN54" t="str">
            <v>a2</v>
          </cell>
          <cell r="BO54" t="str">
            <v>b1</v>
          </cell>
          <cell r="BP54" t="str">
            <v>b2</v>
          </cell>
          <cell r="BQ54" t="str">
            <v>c1</v>
          </cell>
          <cell r="BR54" t="str">
            <v>c4</v>
          </cell>
          <cell r="BS54" t="str">
            <v>d1</v>
          </cell>
          <cell r="BT54" t="str">
            <v>e1</v>
          </cell>
          <cell r="BU54" t="str">
            <v>d2</v>
          </cell>
        </row>
        <row r="55">
          <cell r="BM55">
            <v>0.2</v>
          </cell>
          <cell r="BN55">
            <v>0.2</v>
          </cell>
          <cell r="BO55">
            <v>0.2</v>
          </cell>
          <cell r="BP55">
            <v>0.2</v>
          </cell>
          <cell r="BQ55">
            <v>0.2</v>
          </cell>
          <cell r="BR55">
            <v>0.2</v>
          </cell>
          <cell r="BS55"/>
          <cell r="BT55"/>
          <cell r="BU55">
            <v>0.2</v>
          </cell>
        </row>
        <row r="56">
          <cell r="BM56">
            <v>0.8</v>
          </cell>
          <cell r="BN56">
            <v>0.8</v>
          </cell>
          <cell r="BO56">
            <v>0.8</v>
          </cell>
          <cell r="BP56">
            <v>0.8</v>
          </cell>
          <cell r="BQ56">
            <v>0.8</v>
          </cell>
          <cell r="BR56">
            <v>0.8</v>
          </cell>
          <cell r="BS56"/>
          <cell r="BT56"/>
          <cell r="BU56">
            <v>0.8</v>
          </cell>
        </row>
        <row r="57">
          <cell r="BM57">
            <v>0.18165429480381762</v>
          </cell>
          <cell r="BN57">
            <v>0.18027571580063625</v>
          </cell>
          <cell r="BO57">
            <v>0.17224080267558528</v>
          </cell>
          <cell r="BP57" t="e">
            <v>#DIV/0!</v>
          </cell>
          <cell r="BQ57">
            <v>0.28260869565217389</v>
          </cell>
          <cell r="BR57" t="e">
            <v>#DIV/0!</v>
          </cell>
          <cell r="BS57">
            <v>0.93</v>
          </cell>
          <cell r="BT57">
            <v>0.64</v>
          </cell>
          <cell r="BU57">
            <v>0.28260869565217389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0"/>
  <sheetViews>
    <sheetView rightToLeft="1" workbookViewId="0">
      <selection activeCell="D9" sqref="D9:F9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7.2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8" width="8" bestFit="1" customWidth="1"/>
    <col min="59" max="60" width="4.25" customWidth="1"/>
    <col min="61" max="61" width="4.25" bestFit="1" customWidth="1"/>
    <col min="62" max="62" width="7.375" bestFit="1" customWidth="1"/>
    <col min="63" max="63" width="5.75" bestFit="1" customWidth="1"/>
    <col min="64" max="64" width="2" customWidth="1"/>
    <col min="65" max="65" width="8" bestFit="1" customWidth="1"/>
    <col min="66" max="67" width="8" customWidth="1"/>
    <col min="68" max="68" width="5.25" bestFit="1" customWidth="1"/>
    <col min="69" max="69" width="5.25" customWidth="1"/>
    <col min="70" max="70" width="5.25" bestFit="1" customWidth="1"/>
    <col min="71" max="72" width="5.25" customWidth="1"/>
    <col min="73" max="74" width="5.25" bestFit="1" customWidth="1"/>
  </cols>
  <sheetData>
    <row r="1" spans="1:76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  <c r="BU1" s="631"/>
      <c r="BV1" s="631"/>
      <c r="BW1" s="631"/>
      <c r="BX1" s="3"/>
    </row>
    <row r="2" spans="1:76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629"/>
      <c r="BU2" s="629"/>
      <c r="BV2" s="629"/>
      <c r="BW2" s="629"/>
      <c r="BX2" s="4"/>
    </row>
    <row r="3" spans="1:76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33"/>
      <c r="BV3" s="633"/>
      <c r="BW3" s="633"/>
      <c r="BX3" s="6"/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</row>
    <row r="6" spans="1:76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</row>
    <row r="7" spans="1:76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635"/>
    </row>
    <row r="8" spans="1:76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J8" s="635"/>
    </row>
    <row r="9" spans="1:76" s="20" customFormat="1" ht="20.25" customHeight="1" thickTop="1" thickBot="1">
      <c r="A9" s="637" t="s">
        <v>24</v>
      </c>
      <c r="B9" s="638"/>
      <c r="C9" s="21" t="s">
        <v>25</v>
      </c>
      <c r="D9" s="639" t="s">
        <v>26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/>
      <c r="AF9" s="18" t="s">
        <v>28</v>
      </c>
      <c r="AG9" s="18"/>
      <c r="AH9" s="18" t="s">
        <v>28</v>
      </c>
      <c r="AI9" s="18"/>
      <c r="AJ9" s="18" t="s">
        <v>28</v>
      </c>
      <c r="AK9" s="18"/>
      <c r="AL9" s="18" t="s">
        <v>28</v>
      </c>
      <c r="AM9" s="18" t="s">
        <v>28</v>
      </c>
      <c r="AN9" s="636"/>
      <c r="AO9" s="636"/>
      <c r="AP9" s="636"/>
      <c r="AQ9" s="636"/>
      <c r="BJ9" s="644"/>
      <c r="BK9" s="644"/>
      <c r="BL9" s="644"/>
      <c r="BM9" s="644"/>
      <c r="BN9" s="25"/>
      <c r="BO9" s="25"/>
      <c r="BP9" s="26"/>
      <c r="BQ9" s="26" t="s">
        <v>29</v>
      </c>
      <c r="BR9" s="26"/>
      <c r="BS9" s="26"/>
      <c r="BT9" s="26"/>
      <c r="BU9" s="644" t="s">
        <v>30</v>
      </c>
      <c r="BV9" s="644"/>
      <c r="BW9" s="645"/>
    </row>
    <row r="10" spans="1:76" s="20" customFormat="1" ht="17.25" thickTop="1" thickBot="1">
      <c r="A10" s="652" t="s">
        <v>31</v>
      </c>
      <c r="B10" s="653"/>
      <c r="C10" s="27" t="s">
        <v>32</v>
      </c>
      <c r="D10" s="654" t="s">
        <v>32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5"/>
      <c r="BJ10" s="658"/>
      <c r="BK10" s="658"/>
      <c r="BL10" s="658"/>
      <c r="BM10" s="658"/>
      <c r="BN10" s="36"/>
      <c r="BO10" s="36"/>
      <c r="BP10" s="37"/>
      <c r="BQ10" s="37">
        <v>53</v>
      </c>
      <c r="BR10" s="37"/>
      <c r="BS10" s="37"/>
      <c r="BT10" s="37"/>
      <c r="BU10" s="658" t="s">
        <v>34</v>
      </c>
      <c r="BV10" s="658"/>
      <c r="BW10" s="659"/>
    </row>
    <row r="11" spans="1:76" s="20" customFormat="1" ht="17.25" thickTop="1" thickBot="1">
      <c r="A11" s="646" t="s">
        <v>35</v>
      </c>
      <c r="B11" s="646"/>
      <c r="C11" s="38" t="s">
        <v>36</v>
      </c>
      <c r="D11" s="647" t="s">
        <v>37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39"/>
      <c r="BK11" s="651" t="s">
        <v>38</v>
      </c>
      <c r="BL11" s="651"/>
      <c r="BM11" s="651"/>
      <c r="BN11" s="651"/>
      <c r="BO11" s="651"/>
      <c r="BP11" s="651"/>
      <c r="BQ11" s="40"/>
      <c r="BR11" s="41"/>
      <c r="BS11" s="41"/>
      <c r="BT11" s="41"/>
      <c r="BU11" s="651" t="s">
        <v>39</v>
      </c>
      <c r="BV11" s="651"/>
      <c r="BW11" s="651"/>
    </row>
    <row r="12" spans="1:76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1"/>
      <c r="BJ12" s="44"/>
      <c r="BK12" s="45"/>
      <c r="BL12" s="45"/>
      <c r="BM12" s="45"/>
      <c r="BN12" s="45"/>
      <c r="BO12" s="45"/>
      <c r="BP12" s="45"/>
      <c r="BQ12" s="45"/>
      <c r="BR12" s="662"/>
      <c r="BS12" s="662"/>
      <c r="BT12" s="662"/>
      <c r="BU12" s="662"/>
      <c r="BV12" s="662"/>
      <c r="BW12" s="662"/>
      <c r="BX12" s="46"/>
    </row>
    <row r="13" spans="1:76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45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47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1"/>
      <c r="BH13" s="671"/>
      <c r="BI13" s="672"/>
      <c r="BJ13" s="57"/>
      <c r="BK13" s="683" t="s">
        <v>51</v>
      </c>
      <c r="BL13" s="684"/>
      <c r="BM13" s="684"/>
      <c r="BN13" s="684"/>
      <c r="BO13" s="684"/>
      <c r="BP13" s="684"/>
      <c r="BQ13" s="58"/>
      <c r="BR13" s="684" t="s">
        <v>52</v>
      </c>
      <c r="BS13" s="684"/>
      <c r="BT13" s="684"/>
      <c r="BU13" s="684"/>
      <c r="BV13" s="684"/>
      <c r="BW13" s="685"/>
    </row>
    <row r="14" spans="1:76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11</v>
      </c>
      <c r="H14" s="61" t="s">
        <v>15</v>
      </c>
      <c r="I14" s="61" t="s">
        <v>19</v>
      </c>
      <c r="J14" s="62" t="s">
        <v>21</v>
      </c>
      <c r="K14" s="59" t="s">
        <v>6</v>
      </c>
      <c r="L14" s="59" t="s">
        <v>7</v>
      </c>
      <c r="M14" s="59" t="s">
        <v>10</v>
      </c>
      <c r="N14" s="59" t="s">
        <v>11</v>
      </c>
      <c r="O14" s="60" t="s">
        <v>15</v>
      </c>
      <c r="P14" s="60" t="s">
        <v>19</v>
      </c>
      <c r="Q14" s="62" t="s">
        <v>21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15</v>
      </c>
      <c r="W14" s="60" t="s">
        <v>17</v>
      </c>
      <c r="X14" s="62" t="s">
        <v>19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21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19</v>
      </c>
      <c r="AL14" s="65" t="s">
        <v>21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21</v>
      </c>
      <c r="AS14" s="66" t="s">
        <v>22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11</v>
      </c>
      <c r="BE14" s="61" t="s">
        <v>15</v>
      </c>
      <c r="BF14" s="61" t="s">
        <v>17</v>
      </c>
      <c r="BG14" s="61" t="s">
        <v>19</v>
      </c>
      <c r="BH14" s="61" t="s">
        <v>21</v>
      </c>
      <c r="BI14" s="62" t="s">
        <v>22</v>
      </c>
      <c r="BJ14" s="57" t="s">
        <v>53</v>
      </c>
    </row>
    <row r="15" spans="1:76" s="20" customFormat="1" ht="17.25" thickTop="1" thickBot="1">
      <c r="A15" s="70">
        <v>1</v>
      </c>
      <c r="B15" s="71">
        <v>331202265</v>
      </c>
      <c r="C15" s="72" t="s">
        <v>54</v>
      </c>
      <c r="D15" s="73">
        <v>2</v>
      </c>
      <c r="E15" s="74">
        <v>1</v>
      </c>
      <c r="F15" s="75">
        <v>2</v>
      </c>
      <c r="G15" s="76">
        <v>2.5</v>
      </c>
      <c r="H15" s="77"/>
      <c r="I15" s="77"/>
      <c r="J15" s="78"/>
      <c r="K15" s="79">
        <v>0.5</v>
      </c>
      <c r="L15" s="80">
        <v>0.5</v>
      </c>
      <c r="M15" s="81">
        <v>3</v>
      </c>
      <c r="N15" s="80">
        <v>1</v>
      </c>
      <c r="O15" s="77"/>
      <c r="P15" s="77"/>
      <c r="Q15" s="82"/>
      <c r="R15" s="83"/>
      <c r="S15" s="84"/>
      <c r="T15" s="83"/>
      <c r="U15" s="85"/>
      <c r="V15" s="86">
        <v>1</v>
      </c>
      <c r="W15" s="87">
        <v>1</v>
      </c>
      <c r="X15" s="88">
        <v>1</v>
      </c>
      <c r="Y15" s="84"/>
      <c r="Z15" s="89"/>
      <c r="AA15" s="89"/>
      <c r="AB15" s="90"/>
      <c r="AC15" s="90"/>
      <c r="AD15" s="91">
        <v>1</v>
      </c>
      <c r="AE15" s="91">
        <v>3</v>
      </c>
      <c r="AF15" s="92"/>
      <c r="AG15" s="84"/>
      <c r="AH15" s="83"/>
      <c r="AI15" s="83"/>
      <c r="AJ15" s="89"/>
      <c r="AK15" s="93">
        <v>1.5</v>
      </c>
      <c r="AL15" s="94"/>
      <c r="AM15" s="95">
        <v>4.5</v>
      </c>
      <c r="AN15" s="96">
        <v>3.5</v>
      </c>
      <c r="AO15" s="97">
        <v>2.5</v>
      </c>
      <c r="AP15" s="98"/>
      <c r="AQ15" s="99"/>
      <c r="AR15" s="100">
        <v>0</v>
      </c>
      <c r="AS15" s="101">
        <v>0.5</v>
      </c>
      <c r="AT15" s="102">
        <v>7</v>
      </c>
      <c r="AU15" s="103">
        <v>8</v>
      </c>
      <c r="AV15" s="104">
        <v>16.5</v>
      </c>
      <c r="AW15" s="105"/>
      <c r="AX15" s="106"/>
      <c r="AY15" s="99"/>
      <c r="AZ15" s="107"/>
      <c r="BA15" s="108">
        <f>AT15+AM15+K15+D15</f>
        <v>14</v>
      </c>
      <c r="BB15" s="108">
        <f>AU15+AN15+L15+E15</f>
        <v>13</v>
      </c>
      <c r="BC15" s="109">
        <f>AV15+AO15+M15+F15</f>
        <v>24</v>
      </c>
      <c r="BD15" s="110">
        <f>G15+N15+AW15</f>
        <v>3.5</v>
      </c>
      <c r="BE15" s="111">
        <f>SUM(V15)</f>
        <v>1</v>
      </c>
      <c r="BF15" s="111">
        <f>SUM(W15)</f>
        <v>1</v>
      </c>
      <c r="BG15" s="112">
        <f>SUM(X15+AK15)</f>
        <v>2.5</v>
      </c>
      <c r="BH15" s="94">
        <f>SUM(AD15+AR15)</f>
        <v>1</v>
      </c>
      <c r="BI15" s="108">
        <f>SUM(AE15+AS15)</f>
        <v>3.5</v>
      </c>
      <c r="BJ15" s="113">
        <f t="shared" ref="BJ15:BJ35" si="0">SUM(BA15:BI15)</f>
        <v>63.5</v>
      </c>
      <c r="BK15" s="114" t="s">
        <v>50</v>
      </c>
      <c r="BL15" s="115"/>
      <c r="BM15" s="116" t="s">
        <v>6</v>
      </c>
      <c r="BN15" s="116" t="s">
        <v>7</v>
      </c>
      <c r="BO15" s="116" t="s">
        <v>10</v>
      </c>
      <c r="BP15" s="117" t="s">
        <v>11</v>
      </c>
      <c r="BQ15" s="117" t="s">
        <v>15</v>
      </c>
      <c r="BR15" s="117" t="s">
        <v>17</v>
      </c>
      <c r="BS15" s="118" t="s">
        <v>19</v>
      </c>
      <c r="BT15" s="118" t="s">
        <v>21</v>
      </c>
      <c r="BU15" s="119" t="s">
        <v>22</v>
      </c>
      <c r="BV15" s="40"/>
      <c r="BW15" s="40"/>
    </row>
    <row r="16" spans="1:76" s="20" customFormat="1" ht="16.5" thickBot="1">
      <c r="A16" s="120">
        <v>2</v>
      </c>
      <c r="B16" s="71">
        <v>331203051</v>
      </c>
      <c r="C16" s="72" t="s">
        <v>55</v>
      </c>
      <c r="D16" s="73">
        <v>0.5</v>
      </c>
      <c r="E16" s="121">
        <v>0.5</v>
      </c>
      <c r="F16" s="75">
        <v>1</v>
      </c>
      <c r="G16" s="76">
        <v>0.5</v>
      </c>
      <c r="H16" s="122"/>
      <c r="I16" s="122"/>
      <c r="J16" s="123"/>
      <c r="K16" s="79">
        <v>0</v>
      </c>
      <c r="L16" s="124">
        <v>0</v>
      </c>
      <c r="M16" s="81">
        <v>2</v>
      </c>
      <c r="N16" s="124">
        <v>1</v>
      </c>
      <c r="O16" s="122"/>
      <c r="P16" s="122"/>
      <c r="Q16" s="125"/>
      <c r="R16" s="126"/>
      <c r="S16" s="84"/>
      <c r="T16" s="126"/>
      <c r="U16" s="127"/>
      <c r="V16" s="86">
        <v>1</v>
      </c>
      <c r="W16" s="87">
        <v>1</v>
      </c>
      <c r="X16" s="88">
        <v>1</v>
      </c>
      <c r="Y16" s="84"/>
      <c r="Z16" s="89"/>
      <c r="AA16" s="89"/>
      <c r="AB16" s="90"/>
      <c r="AC16" s="90"/>
      <c r="AD16" s="91">
        <v>1</v>
      </c>
      <c r="AE16" s="91">
        <v>3</v>
      </c>
      <c r="AF16" s="128"/>
      <c r="AG16" s="84"/>
      <c r="AH16" s="126"/>
      <c r="AI16" s="126"/>
      <c r="AJ16" s="89"/>
      <c r="AK16" s="93">
        <v>2</v>
      </c>
      <c r="AL16" s="129"/>
      <c r="AM16" s="95">
        <v>4</v>
      </c>
      <c r="AN16" s="96">
        <v>2.5</v>
      </c>
      <c r="AO16" s="97">
        <v>2.5</v>
      </c>
      <c r="AP16" s="98"/>
      <c r="AQ16" s="90"/>
      <c r="AR16" s="130">
        <v>0</v>
      </c>
      <c r="AS16" s="131">
        <v>1</v>
      </c>
      <c r="AT16" s="102">
        <v>0</v>
      </c>
      <c r="AU16" s="103">
        <v>0</v>
      </c>
      <c r="AV16" s="104">
        <v>0</v>
      </c>
      <c r="AW16" s="105"/>
      <c r="AX16" s="132"/>
      <c r="AY16" s="90"/>
      <c r="AZ16" s="133"/>
      <c r="BA16" s="108">
        <f t="shared" ref="BA16:BC67" si="1">AT16+AM16+K16+D16</f>
        <v>4.5</v>
      </c>
      <c r="BB16" s="108">
        <f t="shared" si="1"/>
        <v>3</v>
      </c>
      <c r="BC16" s="109">
        <f t="shared" si="1"/>
        <v>5.5</v>
      </c>
      <c r="BD16" s="110">
        <f t="shared" ref="BD16:BD67" si="2">G16+N16+AW16</f>
        <v>1.5</v>
      </c>
      <c r="BE16" s="111">
        <f t="shared" ref="BE16:BF67" si="3">SUM(V16)</f>
        <v>1</v>
      </c>
      <c r="BF16" s="111">
        <f t="shared" si="3"/>
        <v>1</v>
      </c>
      <c r="BG16" s="112">
        <f t="shared" ref="BG16:BG67" si="4">SUM(X16+AK16)</f>
        <v>3</v>
      </c>
      <c r="BH16" s="94">
        <f t="shared" ref="BH16:BI67" si="5">SUM(AD16+AR16)</f>
        <v>1</v>
      </c>
      <c r="BI16" s="108">
        <f t="shared" si="5"/>
        <v>4</v>
      </c>
      <c r="BJ16" s="113">
        <f t="shared" si="0"/>
        <v>24.5</v>
      </c>
      <c r="BK16" s="134">
        <v>2</v>
      </c>
      <c r="BL16" s="135"/>
      <c r="BM16" s="136"/>
      <c r="BN16" s="136"/>
      <c r="BO16" s="136"/>
      <c r="BP16" s="136"/>
      <c r="BQ16" s="136"/>
      <c r="BR16" s="136"/>
      <c r="BS16" s="136">
        <v>2</v>
      </c>
      <c r="BT16" s="136"/>
      <c r="BU16" s="136"/>
      <c r="BV16" s="686" t="s">
        <v>47</v>
      </c>
      <c r="BW16" s="687"/>
    </row>
    <row r="17" spans="1:75" s="20" customFormat="1" ht="16.5" thickBot="1">
      <c r="A17" s="120">
        <v>3</v>
      </c>
      <c r="B17" s="71">
        <v>332210966</v>
      </c>
      <c r="C17" s="72" t="s">
        <v>56</v>
      </c>
      <c r="D17" s="73">
        <v>0.5</v>
      </c>
      <c r="E17" s="121">
        <v>0.5</v>
      </c>
      <c r="F17" s="75">
        <v>1</v>
      </c>
      <c r="G17" s="76">
        <v>0.5</v>
      </c>
      <c r="H17" s="77"/>
      <c r="I17" s="77"/>
      <c r="J17" s="137"/>
      <c r="K17" s="79">
        <v>1</v>
      </c>
      <c r="L17" s="124">
        <v>0.5</v>
      </c>
      <c r="M17" s="81">
        <v>2.5</v>
      </c>
      <c r="N17" s="124">
        <v>2</v>
      </c>
      <c r="O17" s="77"/>
      <c r="P17" s="77"/>
      <c r="Q17" s="138"/>
      <c r="R17" s="126"/>
      <c r="S17" s="84"/>
      <c r="T17" s="126"/>
      <c r="U17" s="127"/>
      <c r="V17" s="86">
        <v>1</v>
      </c>
      <c r="W17" s="87">
        <v>1</v>
      </c>
      <c r="X17" s="88">
        <v>1</v>
      </c>
      <c r="Y17" s="84"/>
      <c r="Z17" s="89"/>
      <c r="AA17" s="89"/>
      <c r="AB17" s="90"/>
      <c r="AC17" s="90"/>
      <c r="AD17" s="91">
        <v>1</v>
      </c>
      <c r="AE17" s="91">
        <v>3</v>
      </c>
      <c r="AF17" s="128"/>
      <c r="AG17" s="84"/>
      <c r="AH17" s="126"/>
      <c r="AI17" s="126"/>
      <c r="AJ17" s="89"/>
      <c r="AK17" s="93">
        <v>2</v>
      </c>
      <c r="AL17" s="129"/>
      <c r="AM17" s="95">
        <v>4.5</v>
      </c>
      <c r="AN17" s="96">
        <v>3</v>
      </c>
      <c r="AO17" s="96">
        <v>2.5</v>
      </c>
      <c r="AP17" s="98"/>
      <c r="AQ17" s="90"/>
      <c r="AR17" s="130">
        <v>1.5</v>
      </c>
      <c r="AS17" s="131">
        <v>2</v>
      </c>
      <c r="AT17" s="102">
        <v>10</v>
      </c>
      <c r="AU17" s="103">
        <v>6</v>
      </c>
      <c r="AV17" s="104">
        <v>20.5</v>
      </c>
      <c r="AW17" s="139"/>
      <c r="AX17" s="132"/>
      <c r="AY17" s="90"/>
      <c r="AZ17" s="133"/>
      <c r="BA17" s="108">
        <f t="shared" si="1"/>
        <v>16</v>
      </c>
      <c r="BB17" s="108">
        <f t="shared" si="1"/>
        <v>10</v>
      </c>
      <c r="BC17" s="109">
        <f t="shared" si="1"/>
        <v>26.5</v>
      </c>
      <c r="BD17" s="110">
        <f t="shared" si="2"/>
        <v>2.5</v>
      </c>
      <c r="BE17" s="111">
        <f t="shared" si="3"/>
        <v>1</v>
      </c>
      <c r="BF17" s="111">
        <f t="shared" si="3"/>
        <v>1</v>
      </c>
      <c r="BG17" s="112">
        <f t="shared" si="4"/>
        <v>3</v>
      </c>
      <c r="BH17" s="94">
        <f t="shared" si="5"/>
        <v>2.5</v>
      </c>
      <c r="BI17" s="108">
        <f t="shared" si="5"/>
        <v>5</v>
      </c>
      <c r="BJ17" s="113">
        <f t="shared" si="0"/>
        <v>67.5</v>
      </c>
      <c r="BK17" s="134">
        <f>(BT17+BU17)</f>
        <v>5</v>
      </c>
      <c r="BL17" s="135"/>
      <c r="BM17" s="136"/>
      <c r="BN17" s="136"/>
      <c r="BO17" s="136"/>
      <c r="BP17" s="136"/>
      <c r="BQ17" s="136"/>
      <c r="BR17" s="136"/>
      <c r="BS17" s="136"/>
      <c r="BT17" s="136">
        <v>1</v>
      </c>
      <c r="BU17" s="136">
        <v>4</v>
      </c>
      <c r="BV17" s="140"/>
      <c r="BW17" s="141" t="s">
        <v>57</v>
      </c>
    </row>
    <row r="18" spans="1:75" s="20" customFormat="1" ht="16.5" thickBot="1">
      <c r="A18" s="120">
        <v>4</v>
      </c>
      <c r="B18" s="71">
        <v>332211500</v>
      </c>
      <c r="C18" s="72" t="s">
        <v>58</v>
      </c>
      <c r="D18" s="73">
        <v>2</v>
      </c>
      <c r="E18" s="121">
        <v>1</v>
      </c>
      <c r="F18" s="75">
        <v>2</v>
      </c>
      <c r="G18" s="76">
        <v>2.5</v>
      </c>
      <c r="H18" s="77"/>
      <c r="I18" s="77"/>
      <c r="J18" s="137"/>
      <c r="K18" s="79">
        <v>1</v>
      </c>
      <c r="L18" s="124">
        <v>1</v>
      </c>
      <c r="M18" s="81">
        <v>4</v>
      </c>
      <c r="N18" s="124">
        <v>3</v>
      </c>
      <c r="O18" s="77"/>
      <c r="P18" s="77"/>
      <c r="Q18" s="138"/>
      <c r="R18" s="126"/>
      <c r="S18" s="84"/>
      <c r="T18" s="126"/>
      <c r="U18" s="127"/>
      <c r="V18" s="86">
        <v>1</v>
      </c>
      <c r="W18" s="87">
        <v>1</v>
      </c>
      <c r="X18" s="88">
        <v>1</v>
      </c>
      <c r="Y18" s="84"/>
      <c r="Z18" s="89"/>
      <c r="AA18" s="89"/>
      <c r="AB18" s="90"/>
      <c r="AC18" s="90"/>
      <c r="AD18" s="91">
        <v>1</v>
      </c>
      <c r="AE18" s="91">
        <v>4</v>
      </c>
      <c r="AF18" s="128"/>
      <c r="AG18" s="84"/>
      <c r="AH18" s="126"/>
      <c r="AI18" s="126"/>
      <c r="AJ18" s="89"/>
      <c r="AK18" s="93">
        <v>2</v>
      </c>
      <c r="AL18" s="129"/>
      <c r="AM18" s="95">
        <v>6.5</v>
      </c>
      <c r="AN18" s="96">
        <v>5</v>
      </c>
      <c r="AO18" s="97">
        <v>3</v>
      </c>
      <c r="AP18" s="98"/>
      <c r="AQ18" s="90"/>
      <c r="AR18" s="130">
        <v>2.5</v>
      </c>
      <c r="AS18" s="131">
        <v>1.5</v>
      </c>
      <c r="AT18" s="102">
        <v>8</v>
      </c>
      <c r="AU18" s="103">
        <v>10</v>
      </c>
      <c r="AV18" s="104">
        <v>15</v>
      </c>
      <c r="AW18" s="105"/>
      <c r="AX18" s="132"/>
      <c r="AY18" s="90"/>
      <c r="AZ18" s="133"/>
      <c r="BA18" s="108">
        <f>AT18+AM18+K18+D18</f>
        <v>17.5</v>
      </c>
      <c r="BB18" s="108">
        <f>AU18+AN18+L19+E18</f>
        <v>17</v>
      </c>
      <c r="BC18" s="109">
        <f>AV18+AO18+M19+F18</f>
        <v>22</v>
      </c>
      <c r="BD18" s="110">
        <f>G18+N19+AW18</f>
        <v>4.5</v>
      </c>
      <c r="BE18" s="111">
        <f t="shared" si="3"/>
        <v>1</v>
      </c>
      <c r="BF18" s="111">
        <f t="shared" si="3"/>
        <v>1</v>
      </c>
      <c r="BG18" s="112">
        <f t="shared" si="4"/>
        <v>3</v>
      </c>
      <c r="BH18" s="94">
        <f t="shared" si="5"/>
        <v>3.5</v>
      </c>
      <c r="BI18" s="108">
        <f t="shared" si="5"/>
        <v>5.5</v>
      </c>
      <c r="BJ18" s="113">
        <f t="shared" si="0"/>
        <v>75</v>
      </c>
      <c r="BK18" s="134">
        <f>(BQ18+BR18+BS18)</f>
        <v>3</v>
      </c>
      <c r="BL18" s="135"/>
      <c r="BM18" s="136"/>
      <c r="BN18" s="136"/>
      <c r="BO18" s="136"/>
      <c r="BP18" s="136"/>
      <c r="BQ18" s="136">
        <v>1</v>
      </c>
      <c r="BR18" s="136">
        <v>1</v>
      </c>
      <c r="BS18" s="136">
        <v>1</v>
      </c>
      <c r="BT18" s="136"/>
      <c r="BU18" s="136"/>
      <c r="BV18" s="140"/>
      <c r="BW18" s="141" t="s">
        <v>59</v>
      </c>
    </row>
    <row r="19" spans="1:75" s="20" customFormat="1" ht="16.5" thickBot="1">
      <c r="A19" s="120">
        <v>5</v>
      </c>
      <c r="B19" s="71">
        <v>341204116</v>
      </c>
      <c r="C19" s="72" t="s">
        <v>60</v>
      </c>
      <c r="D19" s="73">
        <v>1</v>
      </c>
      <c r="E19" s="121">
        <v>1</v>
      </c>
      <c r="F19" s="142">
        <v>3</v>
      </c>
      <c r="G19" s="79">
        <v>3</v>
      </c>
      <c r="H19" s="143"/>
      <c r="I19" s="143"/>
      <c r="J19" s="123"/>
      <c r="K19" s="79">
        <v>1</v>
      </c>
      <c r="L19" s="124">
        <v>1</v>
      </c>
      <c r="M19" s="81">
        <v>2</v>
      </c>
      <c r="N19" s="124">
        <v>2</v>
      </c>
      <c r="O19" s="143"/>
      <c r="P19" s="143"/>
      <c r="Q19" s="125"/>
      <c r="R19" s="126"/>
      <c r="S19" s="84"/>
      <c r="T19" s="144"/>
      <c r="U19" s="127"/>
      <c r="V19" s="86">
        <v>1</v>
      </c>
      <c r="W19" s="87">
        <v>1</v>
      </c>
      <c r="X19" s="88">
        <v>1</v>
      </c>
      <c r="Y19" s="84"/>
      <c r="Z19" s="89"/>
      <c r="AA19" s="89"/>
      <c r="AB19" s="90"/>
      <c r="AC19" s="90"/>
      <c r="AD19" s="91">
        <v>1</v>
      </c>
      <c r="AE19" s="91">
        <v>4</v>
      </c>
      <c r="AF19" s="128"/>
      <c r="AG19" s="84"/>
      <c r="AH19" s="144"/>
      <c r="AI19" s="126"/>
      <c r="AJ19" s="89"/>
      <c r="AK19" s="93">
        <v>2</v>
      </c>
      <c r="AL19" s="129"/>
      <c r="AM19" s="96">
        <v>5.5</v>
      </c>
      <c r="AN19" s="96">
        <v>3.5</v>
      </c>
      <c r="AO19" s="97">
        <v>2.5</v>
      </c>
      <c r="AP19" s="98"/>
      <c r="AQ19" s="90"/>
      <c r="AR19" s="130">
        <v>1</v>
      </c>
      <c r="AS19" s="131">
        <v>2</v>
      </c>
      <c r="AT19" s="145">
        <v>7</v>
      </c>
      <c r="AU19" s="104">
        <v>3.5</v>
      </c>
      <c r="AV19" s="104">
        <v>12.5</v>
      </c>
      <c r="AW19" s="105"/>
      <c r="AX19" s="132"/>
      <c r="AY19" s="90"/>
      <c r="AZ19" s="133"/>
      <c r="BA19" s="108">
        <f>AT19+AM19+K19+D19</f>
        <v>14.5</v>
      </c>
      <c r="BB19" s="108">
        <f>AU19+AN19+L20+E19</f>
        <v>8</v>
      </c>
      <c r="BC19" s="109">
        <f>AV19+AO19+M20+F19</f>
        <v>20</v>
      </c>
      <c r="BD19" s="110">
        <f>G19+N20+AW19</f>
        <v>4</v>
      </c>
      <c r="BE19" s="111">
        <f t="shared" si="3"/>
        <v>1</v>
      </c>
      <c r="BF19" s="111">
        <f t="shared" si="3"/>
        <v>1</v>
      </c>
      <c r="BG19" s="112">
        <f t="shared" si="4"/>
        <v>3</v>
      </c>
      <c r="BH19" s="94">
        <f t="shared" si="5"/>
        <v>2</v>
      </c>
      <c r="BI19" s="108">
        <f t="shared" si="5"/>
        <v>6</v>
      </c>
      <c r="BJ19" s="113">
        <f t="shared" si="0"/>
        <v>59.5</v>
      </c>
      <c r="BK19" s="134">
        <f t="shared" ref="BK19:BK22" si="6">SUM(BM19:BU19)</f>
        <v>10</v>
      </c>
      <c r="BL19" s="135"/>
      <c r="BM19" s="146">
        <v>2</v>
      </c>
      <c r="BN19" s="146">
        <v>1</v>
      </c>
      <c r="BO19" s="146">
        <v>3</v>
      </c>
      <c r="BP19" s="146">
        <v>4</v>
      </c>
      <c r="BQ19" s="146"/>
      <c r="BR19" s="146"/>
      <c r="BS19" s="146"/>
      <c r="BT19" s="146"/>
      <c r="BU19" s="146"/>
      <c r="BV19" s="688" t="s">
        <v>43</v>
      </c>
      <c r="BW19" s="689"/>
    </row>
    <row r="20" spans="1:75" s="20" customFormat="1" ht="16.5" thickBot="1">
      <c r="A20" s="120">
        <v>6</v>
      </c>
      <c r="B20" s="71">
        <v>341205432</v>
      </c>
      <c r="C20" s="72" t="s">
        <v>61</v>
      </c>
      <c r="D20" s="73">
        <v>1</v>
      </c>
      <c r="E20" s="121">
        <v>1</v>
      </c>
      <c r="F20" s="142">
        <v>0.5</v>
      </c>
      <c r="G20" s="79">
        <v>0.5</v>
      </c>
      <c r="H20" s="143"/>
      <c r="I20" s="143"/>
      <c r="J20" s="123"/>
      <c r="K20" s="79">
        <v>0.5</v>
      </c>
      <c r="L20" s="124">
        <v>0</v>
      </c>
      <c r="M20" s="147">
        <v>2</v>
      </c>
      <c r="N20" s="124">
        <v>1</v>
      </c>
      <c r="O20" s="143"/>
      <c r="P20" s="143"/>
      <c r="Q20" s="125"/>
      <c r="R20" s="126"/>
      <c r="S20" s="84"/>
      <c r="T20" s="126"/>
      <c r="U20" s="127"/>
      <c r="V20" s="86">
        <v>1</v>
      </c>
      <c r="W20" s="87">
        <v>1</v>
      </c>
      <c r="X20" s="88">
        <v>1</v>
      </c>
      <c r="Y20" s="84"/>
      <c r="Z20" s="89"/>
      <c r="AA20" s="89"/>
      <c r="AB20" s="90"/>
      <c r="AC20" s="90"/>
      <c r="AD20" s="91">
        <v>1</v>
      </c>
      <c r="AE20" s="91">
        <v>3</v>
      </c>
      <c r="AF20" s="128"/>
      <c r="AG20" s="84"/>
      <c r="AH20" s="126"/>
      <c r="AI20" s="126"/>
      <c r="AJ20" s="89"/>
      <c r="AK20" s="93">
        <v>1.5</v>
      </c>
      <c r="AL20" s="129"/>
      <c r="AM20" s="96">
        <v>4.5</v>
      </c>
      <c r="AN20" s="148">
        <v>3</v>
      </c>
      <c r="AO20" s="149">
        <v>2</v>
      </c>
      <c r="AP20" s="150"/>
      <c r="AQ20" s="90"/>
      <c r="AR20" s="130">
        <v>0</v>
      </c>
      <c r="AS20" s="131">
        <v>1</v>
      </c>
      <c r="AT20" s="151">
        <v>10.8</v>
      </c>
      <c r="AU20" s="151">
        <v>8</v>
      </c>
      <c r="AV20" s="151">
        <v>11.5</v>
      </c>
      <c r="AW20" s="152"/>
      <c r="AX20" s="132"/>
      <c r="AY20" s="90"/>
      <c r="AZ20" s="133"/>
      <c r="BA20" s="108">
        <f t="shared" si="1"/>
        <v>16.8</v>
      </c>
      <c r="BB20" s="108">
        <f t="shared" si="1"/>
        <v>12</v>
      </c>
      <c r="BC20" s="109">
        <f t="shared" si="1"/>
        <v>16</v>
      </c>
      <c r="BD20" s="110">
        <f t="shared" si="2"/>
        <v>1.5</v>
      </c>
      <c r="BE20" s="111">
        <f t="shared" si="3"/>
        <v>1</v>
      </c>
      <c r="BF20" s="111">
        <f t="shared" si="3"/>
        <v>1</v>
      </c>
      <c r="BG20" s="112">
        <f t="shared" si="4"/>
        <v>2.5</v>
      </c>
      <c r="BH20" s="94">
        <f t="shared" si="5"/>
        <v>1</v>
      </c>
      <c r="BI20" s="108">
        <f t="shared" si="5"/>
        <v>4</v>
      </c>
      <c r="BJ20" s="113">
        <f t="shared" si="0"/>
        <v>55.8</v>
      </c>
      <c r="BK20" s="134">
        <f t="shared" si="6"/>
        <v>10</v>
      </c>
      <c r="BL20" s="135"/>
      <c r="BM20" s="146">
        <v>1</v>
      </c>
      <c r="BN20" s="146">
        <v>1</v>
      </c>
      <c r="BO20" s="146">
        <v>5</v>
      </c>
      <c r="BP20" s="146">
        <v>3</v>
      </c>
      <c r="BQ20" s="146"/>
      <c r="BR20" s="146"/>
      <c r="BS20" s="146"/>
      <c r="BT20" s="146"/>
      <c r="BU20" s="146"/>
      <c r="BV20" s="688" t="s">
        <v>44</v>
      </c>
      <c r="BW20" s="689"/>
    </row>
    <row r="21" spans="1:75" s="20" customFormat="1" ht="16.5" thickBot="1">
      <c r="A21" s="120">
        <v>7</v>
      </c>
      <c r="B21" s="71">
        <v>342205154</v>
      </c>
      <c r="C21" s="72" t="s">
        <v>62</v>
      </c>
      <c r="D21" s="73">
        <v>0</v>
      </c>
      <c r="E21" s="121">
        <v>0</v>
      </c>
      <c r="F21" s="142">
        <v>0</v>
      </c>
      <c r="G21" s="79">
        <v>0.5</v>
      </c>
      <c r="H21" s="143"/>
      <c r="I21" s="143"/>
      <c r="J21" s="123"/>
      <c r="K21" s="79">
        <v>0.5</v>
      </c>
      <c r="L21" s="124">
        <v>0</v>
      </c>
      <c r="M21" s="147">
        <v>2</v>
      </c>
      <c r="N21" s="124">
        <v>1</v>
      </c>
      <c r="O21" s="143"/>
      <c r="P21" s="143"/>
      <c r="Q21" s="125"/>
      <c r="R21" s="126"/>
      <c r="S21" s="84"/>
      <c r="T21" s="126"/>
      <c r="U21" s="127"/>
      <c r="V21" s="86">
        <v>1</v>
      </c>
      <c r="W21" s="87">
        <v>1</v>
      </c>
      <c r="X21" s="88">
        <v>1</v>
      </c>
      <c r="Y21" s="84"/>
      <c r="Z21" s="89"/>
      <c r="AA21" s="89"/>
      <c r="AB21" s="90"/>
      <c r="AC21" s="90"/>
      <c r="AD21" s="91">
        <v>1</v>
      </c>
      <c r="AE21" s="91">
        <v>2</v>
      </c>
      <c r="AF21" s="128"/>
      <c r="AG21" s="84"/>
      <c r="AH21" s="126"/>
      <c r="AI21" s="126"/>
      <c r="AJ21" s="89"/>
      <c r="AK21" s="93">
        <v>1.5</v>
      </c>
      <c r="AL21" s="129"/>
      <c r="AM21" s="96">
        <v>0.5</v>
      </c>
      <c r="AN21" s="148">
        <v>2</v>
      </c>
      <c r="AO21" s="153">
        <v>2</v>
      </c>
      <c r="AP21" s="90"/>
      <c r="AQ21" s="90"/>
      <c r="AR21" s="130">
        <v>0.5</v>
      </c>
      <c r="AS21" s="131">
        <v>1</v>
      </c>
      <c r="AT21" s="151">
        <v>7.5</v>
      </c>
      <c r="AU21" s="151">
        <v>10</v>
      </c>
      <c r="AV21" s="151">
        <v>14.5</v>
      </c>
      <c r="AW21" s="139"/>
      <c r="AX21" s="132"/>
      <c r="AY21" s="90"/>
      <c r="AZ21" s="133"/>
      <c r="BA21" s="108">
        <f t="shared" si="1"/>
        <v>8.5</v>
      </c>
      <c r="BB21" s="108">
        <f t="shared" si="1"/>
        <v>12</v>
      </c>
      <c r="BC21" s="109">
        <f t="shared" si="1"/>
        <v>18.5</v>
      </c>
      <c r="BD21" s="110">
        <f t="shared" si="2"/>
        <v>1.5</v>
      </c>
      <c r="BE21" s="111">
        <f t="shared" si="3"/>
        <v>1</v>
      </c>
      <c r="BF21" s="111">
        <f t="shared" si="3"/>
        <v>1</v>
      </c>
      <c r="BG21" s="112">
        <f t="shared" si="4"/>
        <v>2.5</v>
      </c>
      <c r="BH21" s="94">
        <f t="shared" si="5"/>
        <v>1.5</v>
      </c>
      <c r="BI21" s="108">
        <f t="shared" si="5"/>
        <v>3</v>
      </c>
      <c r="BJ21" s="113">
        <f t="shared" si="0"/>
        <v>49.5</v>
      </c>
      <c r="BK21" s="134">
        <f t="shared" si="6"/>
        <v>20</v>
      </c>
      <c r="BL21" s="154"/>
      <c r="BM21" s="155">
        <v>7</v>
      </c>
      <c r="BN21" s="155">
        <v>5</v>
      </c>
      <c r="BO21" s="155">
        <v>3</v>
      </c>
      <c r="BP21" s="156"/>
      <c r="BQ21" s="156"/>
      <c r="BR21" s="156"/>
      <c r="BS21" s="157"/>
      <c r="BT21" s="157">
        <v>3</v>
      </c>
      <c r="BU21" s="158">
        <v>2</v>
      </c>
      <c r="BV21" s="688" t="s">
        <v>63</v>
      </c>
      <c r="BW21" s="689"/>
    </row>
    <row r="22" spans="1:75" s="20" customFormat="1" ht="16.5" thickBot="1">
      <c r="A22" s="120">
        <v>8</v>
      </c>
      <c r="B22" s="71">
        <v>351201783</v>
      </c>
      <c r="C22" s="72" t="s">
        <v>64</v>
      </c>
      <c r="D22" s="73">
        <v>2</v>
      </c>
      <c r="E22" s="121">
        <v>1</v>
      </c>
      <c r="F22" s="142">
        <v>1</v>
      </c>
      <c r="G22" s="79">
        <v>1</v>
      </c>
      <c r="H22" s="143"/>
      <c r="I22" s="143"/>
      <c r="J22" s="123"/>
      <c r="K22" s="79">
        <v>0</v>
      </c>
      <c r="L22" s="124">
        <v>0</v>
      </c>
      <c r="M22" s="147">
        <v>2</v>
      </c>
      <c r="N22" s="124">
        <v>1</v>
      </c>
      <c r="O22" s="143"/>
      <c r="P22" s="143"/>
      <c r="Q22" s="125"/>
      <c r="R22" s="126"/>
      <c r="S22" s="84"/>
      <c r="T22" s="126"/>
      <c r="U22" s="127"/>
      <c r="V22" s="86">
        <v>1</v>
      </c>
      <c r="W22" s="87">
        <v>1</v>
      </c>
      <c r="X22" s="88">
        <v>1</v>
      </c>
      <c r="Y22" s="84"/>
      <c r="Z22" s="89"/>
      <c r="AA22" s="89"/>
      <c r="AB22" s="90"/>
      <c r="AC22" s="90"/>
      <c r="AD22" s="91">
        <v>1</v>
      </c>
      <c r="AE22" s="91">
        <v>2</v>
      </c>
      <c r="AF22" s="128"/>
      <c r="AG22" s="84"/>
      <c r="AH22" s="126"/>
      <c r="AI22" s="126"/>
      <c r="AJ22" s="89"/>
      <c r="AK22" s="93">
        <v>2</v>
      </c>
      <c r="AL22" s="129"/>
      <c r="AM22" s="96">
        <v>4</v>
      </c>
      <c r="AN22" s="148">
        <v>2.5</v>
      </c>
      <c r="AO22" s="153">
        <v>2</v>
      </c>
      <c r="AP22" s="90"/>
      <c r="AQ22" s="90"/>
      <c r="AR22" s="130">
        <v>0</v>
      </c>
      <c r="AS22" s="131">
        <v>0.5</v>
      </c>
      <c r="AT22" s="151">
        <v>8.5</v>
      </c>
      <c r="AU22" s="151">
        <v>13</v>
      </c>
      <c r="AV22" s="151">
        <v>17.5</v>
      </c>
      <c r="AW22" s="159"/>
      <c r="AX22" s="132"/>
      <c r="AY22" s="90"/>
      <c r="AZ22" s="133"/>
      <c r="BA22" s="108">
        <f t="shared" si="1"/>
        <v>14.5</v>
      </c>
      <c r="BB22" s="108">
        <f t="shared" si="1"/>
        <v>16.5</v>
      </c>
      <c r="BC22" s="109">
        <f t="shared" si="1"/>
        <v>22.5</v>
      </c>
      <c r="BD22" s="110">
        <f t="shared" si="2"/>
        <v>2</v>
      </c>
      <c r="BE22" s="111">
        <f t="shared" si="3"/>
        <v>1</v>
      </c>
      <c r="BF22" s="111">
        <f t="shared" si="3"/>
        <v>1</v>
      </c>
      <c r="BG22" s="112">
        <f t="shared" si="4"/>
        <v>3</v>
      </c>
      <c r="BH22" s="94">
        <f t="shared" si="5"/>
        <v>1</v>
      </c>
      <c r="BI22" s="108">
        <f t="shared" si="5"/>
        <v>2.5</v>
      </c>
      <c r="BJ22" s="113">
        <f t="shared" si="0"/>
        <v>64</v>
      </c>
      <c r="BK22" s="134">
        <f t="shared" si="6"/>
        <v>50</v>
      </c>
      <c r="BL22" s="154"/>
      <c r="BM22" s="160">
        <v>10</v>
      </c>
      <c r="BN22" s="160">
        <v>10</v>
      </c>
      <c r="BO22" s="160">
        <v>15</v>
      </c>
      <c r="BP22" s="161">
        <v>15</v>
      </c>
      <c r="BQ22" s="161"/>
      <c r="BR22" s="161"/>
      <c r="BS22" s="162"/>
      <c r="BT22" s="162"/>
      <c r="BU22" s="163"/>
      <c r="BV22" s="688" t="s">
        <v>65</v>
      </c>
      <c r="BW22" s="689"/>
    </row>
    <row r="23" spans="1:75" s="20" customFormat="1" ht="16.5" thickBot="1">
      <c r="A23" s="120">
        <v>9</v>
      </c>
      <c r="B23" s="71">
        <v>351202176</v>
      </c>
      <c r="C23" s="72" t="s">
        <v>66</v>
      </c>
      <c r="D23" s="73">
        <v>0.5</v>
      </c>
      <c r="E23" s="121">
        <v>0</v>
      </c>
      <c r="F23" s="142">
        <v>2</v>
      </c>
      <c r="G23" s="79">
        <v>2.5</v>
      </c>
      <c r="H23" s="143"/>
      <c r="I23" s="143"/>
      <c r="J23" s="123"/>
      <c r="K23" s="79">
        <v>0</v>
      </c>
      <c r="L23" s="124">
        <v>0</v>
      </c>
      <c r="M23" s="147">
        <v>3</v>
      </c>
      <c r="N23" s="124">
        <v>1</v>
      </c>
      <c r="O23" s="143"/>
      <c r="P23" s="143"/>
      <c r="Q23" s="125"/>
      <c r="R23" s="126"/>
      <c r="S23" s="84"/>
      <c r="T23" s="144"/>
      <c r="U23" s="127"/>
      <c r="V23" s="86">
        <v>1</v>
      </c>
      <c r="W23" s="87">
        <v>1</v>
      </c>
      <c r="X23" s="88">
        <v>1</v>
      </c>
      <c r="Y23" s="84"/>
      <c r="Z23" s="89"/>
      <c r="AA23" s="89"/>
      <c r="AB23" s="90"/>
      <c r="AC23" s="90"/>
      <c r="AD23" s="91">
        <v>1</v>
      </c>
      <c r="AE23" s="91">
        <v>4</v>
      </c>
      <c r="AF23" s="92"/>
      <c r="AG23" s="84"/>
      <c r="AH23" s="144"/>
      <c r="AI23" s="126"/>
      <c r="AJ23" s="89"/>
      <c r="AK23" s="93">
        <v>2</v>
      </c>
      <c r="AL23" s="129"/>
      <c r="AM23" s="96">
        <v>5.5</v>
      </c>
      <c r="AN23" s="148">
        <v>5</v>
      </c>
      <c r="AO23" s="153">
        <v>1</v>
      </c>
      <c r="AP23" s="90"/>
      <c r="AQ23" s="90"/>
      <c r="AR23" s="130">
        <v>2</v>
      </c>
      <c r="AS23" s="131">
        <v>1.5</v>
      </c>
      <c r="AT23" s="151">
        <v>11</v>
      </c>
      <c r="AU23" s="151">
        <v>11</v>
      </c>
      <c r="AV23" s="151">
        <v>16.5</v>
      </c>
      <c r="AW23" s="139"/>
      <c r="AX23" s="132"/>
      <c r="AY23" s="90"/>
      <c r="AZ23" s="133"/>
      <c r="BA23" s="108">
        <f t="shared" si="1"/>
        <v>17</v>
      </c>
      <c r="BB23" s="108">
        <f t="shared" si="1"/>
        <v>16</v>
      </c>
      <c r="BC23" s="109">
        <f t="shared" si="1"/>
        <v>22.5</v>
      </c>
      <c r="BD23" s="110">
        <f t="shared" si="2"/>
        <v>3.5</v>
      </c>
      <c r="BE23" s="111">
        <f t="shared" si="3"/>
        <v>1</v>
      </c>
      <c r="BF23" s="111">
        <f t="shared" si="3"/>
        <v>1</v>
      </c>
      <c r="BG23" s="112">
        <f t="shared" si="4"/>
        <v>3</v>
      </c>
      <c r="BH23" s="94">
        <f t="shared" si="5"/>
        <v>3</v>
      </c>
      <c r="BI23" s="108">
        <f t="shared" si="5"/>
        <v>5.5</v>
      </c>
      <c r="BJ23" s="113">
        <f t="shared" si="0"/>
        <v>72.5</v>
      </c>
      <c r="BK23" s="164"/>
      <c r="BL23" s="165"/>
      <c r="BM23" s="166"/>
      <c r="BN23" s="166"/>
      <c r="BO23" s="166"/>
      <c r="BP23" s="167"/>
      <c r="BQ23" s="167"/>
      <c r="BR23" s="167"/>
      <c r="BS23" s="168"/>
      <c r="BT23" s="168"/>
      <c r="BU23" s="169"/>
      <c r="BV23" s="690"/>
      <c r="BW23" s="691"/>
    </row>
    <row r="24" spans="1:75" s="20" customFormat="1" ht="16.5" thickBot="1">
      <c r="A24" s="120">
        <v>10</v>
      </c>
      <c r="B24" s="71">
        <v>351202228</v>
      </c>
      <c r="C24" s="72" t="s">
        <v>67</v>
      </c>
      <c r="D24" s="73">
        <v>2</v>
      </c>
      <c r="E24" s="121">
        <v>1</v>
      </c>
      <c r="F24" s="142">
        <v>2</v>
      </c>
      <c r="G24" s="124">
        <v>2</v>
      </c>
      <c r="H24" s="143"/>
      <c r="I24" s="143"/>
      <c r="J24" s="123"/>
      <c r="K24" s="79">
        <v>1</v>
      </c>
      <c r="L24" s="124">
        <v>0.5</v>
      </c>
      <c r="M24" s="147">
        <v>2.5</v>
      </c>
      <c r="N24" s="124">
        <v>2</v>
      </c>
      <c r="O24" s="143"/>
      <c r="P24" s="143"/>
      <c r="Q24" s="125"/>
      <c r="R24" s="126"/>
      <c r="S24" s="98"/>
      <c r="T24" s="126"/>
      <c r="U24" s="127"/>
      <c r="V24" s="86">
        <v>1</v>
      </c>
      <c r="W24" s="87">
        <v>1</v>
      </c>
      <c r="X24" s="88">
        <v>1</v>
      </c>
      <c r="Y24" s="84"/>
      <c r="Z24" s="89"/>
      <c r="AA24" s="89"/>
      <c r="AB24" s="90"/>
      <c r="AC24" s="90"/>
      <c r="AD24" s="91">
        <v>1</v>
      </c>
      <c r="AE24" s="91">
        <v>3</v>
      </c>
      <c r="AF24" s="128"/>
      <c r="AG24" s="98"/>
      <c r="AH24" s="126"/>
      <c r="AI24" s="126"/>
      <c r="AJ24" s="89"/>
      <c r="AK24" s="93">
        <v>2</v>
      </c>
      <c r="AL24" s="129"/>
      <c r="AM24" s="96">
        <v>6</v>
      </c>
      <c r="AN24" s="148">
        <v>4</v>
      </c>
      <c r="AO24" s="153">
        <v>2</v>
      </c>
      <c r="AP24" s="90"/>
      <c r="AQ24" s="90"/>
      <c r="AR24" s="130">
        <v>0.5</v>
      </c>
      <c r="AS24" s="131">
        <v>1.5</v>
      </c>
      <c r="AT24" s="151">
        <v>10.5</v>
      </c>
      <c r="AU24" s="151">
        <v>12</v>
      </c>
      <c r="AV24" s="151">
        <v>17</v>
      </c>
      <c r="AW24" s="139"/>
      <c r="AX24" s="132"/>
      <c r="AY24" s="90"/>
      <c r="AZ24" s="133"/>
      <c r="BA24" s="108">
        <f t="shared" si="1"/>
        <v>19.5</v>
      </c>
      <c r="BB24" s="108">
        <f t="shared" si="1"/>
        <v>17.5</v>
      </c>
      <c r="BC24" s="109">
        <f t="shared" si="1"/>
        <v>23.5</v>
      </c>
      <c r="BD24" s="110">
        <f t="shared" si="2"/>
        <v>4</v>
      </c>
      <c r="BE24" s="111">
        <f t="shared" si="3"/>
        <v>1</v>
      </c>
      <c r="BF24" s="111">
        <f t="shared" si="3"/>
        <v>1</v>
      </c>
      <c r="BG24" s="112">
        <f t="shared" si="4"/>
        <v>3</v>
      </c>
      <c r="BH24" s="94">
        <f t="shared" si="5"/>
        <v>1.5</v>
      </c>
      <c r="BI24" s="108">
        <f t="shared" si="5"/>
        <v>4.5</v>
      </c>
      <c r="BJ24" s="113">
        <f t="shared" si="0"/>
        <v>75.5</v>
      </c>
      <c r="BK24" s="170">
        <f>SUM(BK16:BK22)</f>
        <v>100</v>
      </c>
      <c r="BL24" s="171"/>
      <c r="BM24" s="172">
        <f>SUM(BM16:BM23)</f>
        <v>20</v>
      </c>
      <c r="BN24" s="172">
        <f t="shared" ref="BN24:BU24" si="7">SUM(BN16:BN23)</f>
        <v>17</v>
      </c>
      <c r="BO24" s="172">
        <f t="shared" si="7"/>
        <v>26</v>
      </c>
      <c r="BP24" s="172">
        <f t="shared" si="7"/>
        <v>22</v>
      </c>
      <c r="BQ24" s="172">
        <f t="shared" si="7"/>
        <v>1</v>
      </c>
      <c r="BR24" s="172">
        <f t="shared" si="7"/>
        <v>1</v>
      </c>
      <c r="BS24" s="172">
        <f t="shared" si="7"/>
        <v>3</v>
      </c>
      <c r="BT24" s="172">
        <f t="shared" si="7"/>
        <v>4</v>
      </c>
      <c r="BU24" s="172">
        <f t="shared" si="7"/>
        <v>6</v>
      </c>
      <c r="BV24" s="692" t="s">
        <v>68</v>
      </c>
      <c r="BW24" s="693"/>
    </row>
    <row r="25" spans="1:75" s="20" customFormat="1" ht="16.5" thickBot="1">
      <c r="A25" s="120">
        <v>11</v>
      </c>
      <c r="B25" s="71">
        <v>352205336</v>
      </c>
      <c r="C25" s="72" t="s">
        <v>69</v>
      </c>
      <c r="D25" s="73">
        <v>2</v>
      </c>
      <c r="E25" s="121">
        <v>0.5</v>
      </c>
      <c r="F25" s="142">
        <v>0.5</v>
      </c>
      <c r="G25" s="79">
        <v>0</v>
      </c>
      <c r="H25" s="143"/>
      <c r="I25" s="143"/>
      <c r="J25" s="123"/>
      <c r="K25" s="79">
        <v>1</v>
      </c>
      <c r="L25" s="124">
        <v>0.5</v>
      </c>
      <c r="M25" s="147">
        <v>2</v>
      </c>
      <c r="N25" s="124">
        <v>2</v>
      </c>
      <c r="O25" s="143"/>
      <c r="P25" s="143"/>
      <c r="Q25" s="125"/>
      <c r="R25" s="144"/>
      <c r="S25" s="98"/>
      <c r="T25" s="126"/>
      <c r="U25" s="127"/>
      <c r="V25" s="86">
        <v>1</v>
      </c>
      <c r="W25" s="87">
        <v>1</v>
      </c>
      <c r="X25" s="88">
        <v>1</v>
      </c>
      <c r="Y25" s="84"/>
      <c r="Z25" s="89"/>
      <c r="AA25" s="89"/>
      <c r="AB25" s="90"/>
      <c r="AC25" s="90"/>
      <c r="AD25" s="91">
        <v>1</v>
      </c>
      <c r="AE25" s="91">
        <v>2</v>
      </c>
      <c r="AF25" s="128"/>
      <c r="AG25" s="98"/>
      <c r="AH25" s="126"/>
      <c r="AI25" s="144"/>
      <c r="AJ25" s="89"/>
      <c r="AK25" s="93">
        <v>1.5</v>
      </c>
      <c r="AL25" s="129"/>
      <c r="AM25" s="96">
        <v>4.5</v>
      </c>
      <c r="AN25" s="148">
        <v>1</v>
      </c>
      <c r="AO25" s="153">
        <v>1</v>
      </c>
      <c r="AP25" s="90"/>
      <c r="AQ25" s="90"/>
      <c r="AR25" s="130">
        <v>0</v>
      </c>
      <c r="AS25" s="131">
        <v>1</v>
      </c>
      <c r="AT25" s="151">
        <v>4.5</v>
      </c>
      <c r="AU25" s="151">
        <v>8.5</v>
      </c>
      <c r="AV25" s="151">
        <v>14</v>
      </c>
      <c r="AW25" s="139"/>
      <c r="AX25" s="132"/>
      <c r="AY25" s="90"/>
      <c r="AZ25" s="133"/>
      <c r="BA25" s="108">
        <f t="shared" si="1"/>
        <v>12</v>
      </c>
      <c r="BB25" s="108">
        <f t="shared" si="1"/>
        <v>10.5</v>
      </c>
      <c r="BC25" s="109">
        <f t="shared" si="1"/>
        <v>17.5</v>
      </c>
      <c r="BD25" s="110">
        <f t="shared" si="2"/>
        <v>2</v>
      </c>
      <c r="BE25" s="111">
        <f t="shared" si="3"/>
        <v>1</v>
      </c>
      <c r="BF25" s="111">
        <f t="shared" si="3"/>
        <v>1</v>
      </c>
      <c r="BG25" s="112">
        <f t="shared" si="4"/>
        <v>2.5</v>
      </c>
      <c r="BH25" s="94">
        <f t="shared" si="5"/>
        <v>1</v>
      </c>
      <c r="BI25" s="108">
        <f t="shared" si="5"/>
        <v>3</v>
      </c>
      <c r="BJ25" s="113">
        <f t="shared" si="0"/>
        <v>50.5</v>
      </c>
    </row>
    <row r="26" spans="1:75" s="20" customFormat="1" ht="16.5" thickBot="1">
      <c r="A26" s="120">
        <v>12</v>
      </c>
      <c r="B26" s="71">
        <v>361200113</v>
      </c>
      <c r="C26" s="72" t="s">
        <v>70</v>
      </c>
      <c r="D26" s="73">
        <v>2</v>
      </c>
      <c r="E26" s="121">
        <v>1</v>
      </c>
      <c r="F26" s="142">
        <v>2</v>
      </c>
      <c r="G26" s="79">
        <v>3</v>
      </c>
      <c r="H26" s="143"/>
      <c r="I26" s="143"/>
      <c r="J26" s="123"/>
      <c r="K26" s="79">
        <v>0.5</v>
      </c>
      <c r="L26" s="124">
        <v>0.5</v>
      </c>
      <c r="M26" s="147">
        <v>2</v>
      </c>
      <c r="N26" s="124">
        <v>2</v>
      </c>
      <c r="O26" s="143"/>
      <c r="P26" s="143"/>
      <c r="Q26" s="125"/>
      <c r="R26" s="144"/>
      <c r="S26" s="98"/>
      <c r="T26" s="126"/>
      <c r="U26" s="127"/>
      <c r="V26" s="86">
        <v>1</v>
      </c>
      <c r="W26" s="87">
        <v>1</v>
      </c>
      <c r="X26" s="88">
        <v>1</v>
      </c>
      <c r="Y26" s="84"/>
      <c r="Z26" s="89"/>
      <c r="AA26" s="89"/>
      <c r="AB26" s="90"/>
      <c r="AC26" s="90"/>
      <c r="AD26" s="91">
        <v>1</v>
      </c>
      <c r="AE26" s="91">
        <v>4</v>
      </c>
      <c r="AF26" s="128"/>
      <c r="AG26" s="98"/>
      <c r="AH26" s="126"/>
      <c r="AI26" s="126"/>
      <c r="AJ26" s="89"/>
      <c r="AK26" s="93">
        <v>2</v>
      </c>
      <c r="AL26" s="129"/>
      <c r="AM26" s="96">
        <v>4</v>
      </c>
      <c r="AN26" s="148">
        <v>5</v>
      </c>
      <c r="AO26" s="153">
        <v>3</v>
      </c>
      <c r="AP26" s="90"/>
      <c r="AQ26" s="90"/>
      <c r="AR26" s="130">
        <v>2</v>
      </c>
      <c r="AS26" s="131">
        <v>2</v>
      </c>
      <c r="AT26" s="151">
        <v>7.5</v>
      </c>
      <c r="AU26" s="151">
        <v>7</v>
      </c>
      <c r="AV26" s="151">
        <v>9.5</v>
      </c>
      <c r="AW26" s="139"/>
      <c r="AX26" s="132"/>
      <c r="AY26" s="90"/>
      <c r="AZ26" s="133"/>
      <c r="BA26" s="108">
        <f t="shared" si="1"/>
        <v>14</v>
      </c>
      <c r="BB26" s="108">
        <f t="shared" si="1"/>
        <v>13.5</v>
      </c>
      <c r="BC26" s="109">
        <f t="shared" si="1"/>
        <v>16.5</v>
      </c>
      <c r="BD26" s="110">
        <f t="shared" si="2"/>
        <v>5</v>
      </c>
      <c r="BE26" s="111">
        <f t="shared" si="3"/>
        <v>1</v>
      </c>
      <c r="BF26" s="111">
        <f t="shared" si="3"/>
        <v>1</v>
      </c>
      <c r="BG26" s="112">
        <f t="shared" si="4"/>
        <v>3</v>
      </c>
      <c r="BH26" s="94">
        <f t="shared" si="5"/>
        <v>3</v>
      </c>
      <c r="BI26" s="108">
        <f t="shared" si="5"/>
        <v>6</v>
      </c>
      <c r="BJ26" s="113">
        <f t="shared" si="0"/>
        <v>63</v>
      </c>
      <c r="BK26" s="694" t="s">
        <v>71</v>
      </c>
      <c r="BL26" s="695"/>
      <c r="BM26" s="695"/>
      <c r="BN26" s="695"/>
      <c r="BO26" s="695"/>
      <c r="BP26" s="695"/>
      <c r="BQ26" s="173"/>
      <c r="BR26" s="695" t="s">
        <v>72</v>
      </c>
      <c r="BS26" s="695"/>
      <c r="BT26" s="695"/>
      <c r="BU26" s="695"/>
      <c r="BV26" s="695"/>
      <c r="BW26" s="698"/>
    </row>
    <row r="27" spans="1:75" s="20" customFormat="1" ht="16.5" thickBot="1">
      <c r="A27" s="120">
        <v>13</v>
      </c>
      <c r="B27" s="71">
        <v>361200723</v>
      </c>
      <c r="C27" s="72" t="s">
        <v>73</v>
      </c>
      <c r="D27" s="73">
        <v>2</v>
      </c>
      <c r="E27" s="121">
        <v>1</v>
      </c>
      <c r="F27" s="142">
        <v>1.5</v>
      </c>
      <c r="G27" s="79">
        <v>1</v>
      </c>
      <c r="H27" s="143"/>
      <c r="I27" s="143"/>
      <c r="J27" s="123"/>
      <c r="K27" s="79">
        <v>0</v>
      </c>
      <c r="L27" s="124">
        <v>0</v>
      </c>
      <c r="M27" s="147">
        <v>1.5</v>
      </c>
      <c r="N27" s="124">
        <v>1</v>
      </c>
      <c r="O27" s="143"/>
      <c r="P27" s="143"/>
      <c r="Q27" s="125"/>
      <c r="R27" s="144"/>
      <c r="S27" s="84"/>
      <c r="T27" s="144"/>
      <c r="U27" s="127"/>
      <c r="V27" s="86">
        <v>1</v>
      </c>
      <c r="W27" s="87">
        <v>1</v>
      </c>
      <c r="X27" s="88">
        <v>1</v>
      </c>
      <c r="Y27" s="84"/>
      <c r="Z27" s="89"/>
      <c r="AA27" s="89"/>
      <c r="AB27" s="90"/>
      <c r="AC27" s="90"/>
      <c r="AD27" s="91">
        <v>1</v>
      </c>
      <c r="AE27" s="91">
        <v>4</v>
      </c>
      <c r="AF27" s="92"/>
      <c r="AG27" s="84"/>
      <c r="AH27" s="144"/>
      <c r="AI27" s="126"/>
      <c r="AJ27" s="89"/>
      <c r="AK27" s="93">
        <v>2</v>
      </c>
      <c r="AL27" s="129"/>
      <c r="AM27" s="96">
        <v>5.5</v>
      </c>
      <c r="AN27" s="148">
        <v>4</v>
      </c>
      <c r="AO27" s="153">
        <v>2.5</v>
      </c>
      <c r="AP27" s="90"/>
      <c r="AQ27" s="90"/>
      <c r="AR27" s="130">
        <v>1.5</v>
      </c>
      <c r="AS27" s="131">
        <v>1</v>
      </c>
      <c r="AT27" s="151">
        <v>4</v>
      </c>
      <c r="AU27" s="151">
        <v>3</v>
      </c>
      <c r="AV27" s="151">
        <v>13</v>
      </c>
      <c r="AW27" s="139"/>
      <c r="AX27" s="132"/>
      <c r="AY27" s="90"/>
      <c r="AZ27" s="133"/>
      <c r="BA27" s="108">
        <f t="shared" si="1"/>
        <v>11.5</v>
      </c>
      <c r="BB27" s="108">
        <f t="shared" si="1"/>
        <v>8</v>
      </c>
      <c r="BC27" s="109">
        <f t="shared" si="1"/>
        <v>18.5</v>
      </c>
      <c r="BD27" s="110">
        <f t="shared" si="2"/>
        <v>2</v>
      </c>
      <c r="BE27" s="111">
        <f t="shared" si="3"/>
        <v>1</v>
      </c>
      <c r="BF27" s="111">
        <f t="shared" si="3"/>
        <v>1</v>
      </c>
      <c r="BG27" s="112">
        <f t="shared" si="4"/>
        <v>3</v>
      </c>
      <c r="BH27" s="94">
        <f t="shared" si="5"/>
        <v>2.5</v>
      </c>
      <c r="BI27" s="108">
        <f t="shared" si="5"/>
        <v>5</v>
      </c>
      <c r="BJ27" s="113">
        <f t="shared" si="0"/>
        <v>52.5</v>
      </c>
      <c r="BK27" s="696"/>
      <c r="BL27" s="697"/>
      <c r="BM27" s="697"/>
      <c r="BN27" s="697"/>
      <c r="BO27" s="697"/>
      <c r="BP27" s="697"/>
      <c r="BQ27" s="174"/>
      <c r="BR27" s="697"/>
      <c r="BS27" s="697"/>
      <c r="BT27" s="697"/>
      <c r="BU27" s="697"/>
      <c r="BV27" s="697"/>
      <c r="BW27" s="699"/>
    </row>
    <row r="28" spans="1:75" s="20" customFormat="1" ht="16.5" thickBot="1">
      <c r="A28" s="120">
        <v>14</v>
      </c>
      <c r="B28" s="71">
        <v>361200730</v>
      </c>
      <c r="C28" s="72" t="s">
        <v>74</v>
      </c>
      <c r="D28" s="73">
        <v>2</v>
      </c>
      <c r="E28" s="121">
        <v>0.5</v>
      </c>
      <c r="F28" s="142">
        <v>2.5</v>
      </c>
      <c r="G28" s="79">
        <v>2</v>
      </c>
      <c r="H28" s="143"/>
      <c r="I28" s="143"/>
      <c r="J28" s="123"/>
      <c r="K28" s="79">
        <v>0.5</v>
      </c>
      <c r="L28" s="124">
        <v>0.5</v>
      </c>
      <c r="M28" s="147">
        <v>2</v>
      </c>
      <c r="N28" s="124">
        <v>2</v>
      </c>
      <c r="O28" s="143"/>
      <c r="P28" s="143"/>
      <c r="Q28" s="125"/>
      <c r="R28" s="126"/>
      <c r="S28" s="84"/>
      <c r="T28" s="126"/>
      <c r="U28" s="144"/>
      <c r="V28" s="86">
        <v>1</v>
      </c>
      <c r="W28" s="87">
        <v>1</v>
      </c>
      <c r="X28" s="88">
        <v>1</v>
      </c>
      <c r="Y28" s="84"/>
      <c r="Z28" s="89"/>
      <c r="AA28" s="89"/>
      <c r="AB28" s="90"/>
      <c r="AC28" s="90"/>
      <c r="AD28" s="91">
        <v>1</v>
      </c>
      <c r="AE28" s="91">
        <v>3</v>
      </c>
      <c r="AF28" s="128"/>
      <c r="AG28" s="84"/>
      <c r="AH28" s="126"/>
      <c r="AI28" s="144"/>
      <c r="AJ28" s="89"/>
      <c r="AK28" s="93">
        <v>1.5</v>
      </c>
      <c r="AL28" s="129"/>
      <c r="AM28" s="96">
        <v>4.5</v>
      </c>
      <c r="AN28" s="148">
        <v>5</v>
      </c>
      <c r="AO28" s="153">
        <v>2</v>
      </c>
      <c r="AP28" s="90"/>
      <c r="AQ28" s="90"/>
      <c r="AR28" s="130">
        <v>0</v>
      </c>
      <c r="AS28" s="131">
        <v>2</v>
      </c>
      <c r="AT28" s="151">
        <v>8</v>
      </c>
      <c r="AU28" s="151">
        <v>9</v>
      </c>
      <c r="AV28" s="151">
        <v>10.5</v>
      </c>
      <c r="AW28" s="105"/>
      <c r="AX28" s="132"/>
      <c r="AY28" s="90"/>
      <c r="AZ28" s="133"/>
      <c r="BA28" s="108">
        <f t="shared" si="1"/>
        <v>15</v>
      </c>
      <c r="BB28" s="108">
        <f t="shared" si="1"/>
        <v>15</v>
      </c>
      <c r="BC28" s="109">
        <f t="shared" si="1"/>
        <v>17</v>
      </c>
      <c r="BD28" s="110">
        <f t="shared" si="2"/>
        <v>4</v>
      </c>
      <c r="BE28" s="111">
        <f t="shared" si="3"/>
        <v>1</v>
      </c>
      <c r="BF28" s="111">
        <f t="shared" si="3"/>
        <v>1</v>
      </c>
      <c r="BG28" s="112">
        <f t="shared" si="4"/>
        <v>2.5</v>
      </c>
      <c r="BH28" s="94">
        <f t="shared" si="5"/>
        <v>1</v>
      </c>
      <c r="BI28" s="108">
        <f t="shared" si="5"/>
        <v>5</v>
      </c>
      <c r="BJ28" s="113">
        <f t="shared" si="0"/>
        <v>61.5</v>
      </c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s="20" customFormat="1" ht="16.5" thickBot="1">
      <c r="A29" s="120">
        <v>15</v>
      </c>
      <c r="B29" s="71">
        <v>361201352</v>
      </c>
      <c r="C29" s="72" t="s">
        <v>75</v>
      </c>
      <c r="D29" s="73">
        <v>2</v>
      </c>
      <c r="E29" s="121">
        <v>1</v>
      </c>
      <c r="F29" s="142">
        <v>3</v>
      </c>
      <c r="G29" s="79">
        <v>3.5</v>
      </c>
      <c r="H29" s="143"/>
      <c r="I29" s="143"/>
      <c r="J29" s="123"/>
      <c r="K29" s="79">
        <v>0</v>
      </c>
      <c r="L29" s="124">
        <v>0</v>
      </c>
      <c r="M29" s="147">
        <v>3.5</v>
      </c>
      <c r="N29" s="124">
        <v>2</v>
      </c>
      <c r="O29" s="143"/>
      <c r="P29" s="143"/>
      <c r="Q29" s="125"/>
      <c r="R29" s="126"/>
      <c r="S29" s="98"/>
      <c r="T29" s="126"/>
      <c r="U29" s="126"/>
      <c r="V29" s="86">
        <v>1</v>
      </c>
      <c r="W29" s="87">
        <v>1</v>
      </c>
      <c r="X29" s="88">
        <v>1</v>
      </c>
      <c r="Y29" s="84"/>
      <c r="Z29" s="89"/>
      <c r="AA29" s="89"/>
      <c r="AB29" s="90"/>
      <c r="AC29" s="90"/>
      <c r="AD29" s="91">
        <v>1</v>
      </c>
      <c r="AE29" s="91">
        <v>4</v>
      </c>
      <c r="AF29" s="128"/>
      <c r="AG29" s="98"/>
      <c r="AH29" s="126"/>
      <c r="AI29" s="126"/>
      <c r="AJ29" s="89"/>
      <c r="AK29" s="93">
        <v>2</v>
      </c>
      <c r="AL29" s="129"/>
      <c r="AM29" s="96">
        <v>6.5</v>
      </c>
      <c r="AN29" s="148">
        <v>4.5</v>
      </c>
      <c r="AO29" s="153">
        <v>3</v>
      </c>
      <c r="AP29" s="90"/>
      <c r="AQ29" s="90"/>
      <c r="AR29" s="130">
        <v>0.5</v>
      </c>
      <c r="AS29" s="131">
        <v>1.5</v>
      </c>
      <c r="AT29" s="151">
        <v>7.5</v>
      </c>
      <c r="AU29" s="151">
        <v>4</v>
      </c>
      <c r="AV29" s="151">
        <v>10</v>
      </c>
      <c r="AW29" s="139"/>
      <c r="AX29" s="132"/>
      <c r="AY29" s="90"/>
      <c r="AZ29" s="133"/>
      <c r="BA29" s="108">
        <f t="shared" si="1"/>
        <v>16</v>
      </c>
      <c r="BB29" s="108">
        <f t="shared" si="1"/>
        <v>9.5</v>
      </c>
      <c r="BC29" s="109">
        <f t="shared" si="1"/>
        <v>19.5</v>
      </c>
      <c r="BD29" s="110">
        <f t="shared" si="2"/>
        <v>5.5</v>
      </c>
      <c r="BE29" s="111">
        <f t="shared" si="3"/>
        <v>1</v>
      </c>
      <c r="BF29" s="111">
        <f t="shared" si="3"/>
        <v>1</v>
      </c>
      <c r="BG29" s="112">
        <f t="shared" si="4"/>
        <v>3</v>
      </c>
      <c r="BH29" s="94">
        <f t="shared" si="5"/>
        <v>1.5</v>
      </c>
      <c r="BI29" s="108">
        <f t="shared" si="5"/>
        <v>5.5</v>
      </c>
      <c r="BJ29" s="113">
        <f t="shared" si="0"/>
        <v>62.5</v>
      </c>
      <c r="BK29" s="674"/>
      <c r="BL29" s="675"/>
      <c r="BM29" s="675"/>
      <c r="BN29" s="675"/>
      <c r="BO29" s="675"/>
      <c r="BP29" s="675"/>
      <c r="BQ29" s="675"/>
      <c r="BR29" s="675"/>
      <c r="BS29" s="675"/>
      <c r="BT29" s="675"/>
      <c r="BU29" s="675"/>
      <c r="BV29" s="675"/>
      <c r="BW29" s="676"/>
    </row>
    <row r="30" spans="1:75" s="20" customFormat="1" ht="16.5" thickBot="1">
      <c r="A30" s="120">
        <v>16</v>
      </c>
      <c r="B30" s="71">
        <v>361201383</v>
      </c>
      <c r="C30" s="72" t="s">
        <v>76</v>
      </c>
      <c r="D30" s="73">
        <v>2</v>
      </c>
      <c r="E30" s="121">
        <v>1</v>
      </c>
      <c r="F30" s="142">
        <v>1</v>
      </c>
      <c r="G30" s="79">
        <v>1</v>
      </c>
      <c r="H30" s="143"/>
      <c r="I30" s="143"/>
      <c r="J30" s="123"/>
      <c r="K30" s="79">
        <v>1</v>
      </c>
      <c r="L30" s="124">
        <v>1</v>
      </c>
      <c r="M30" s="147">
        <v>2.5</v>
      </c>
      <c r="N30" s="124">
        <v>1</v>
      </c>
      <c r="O30" s="143"/>
      <c r="P30" s="143"/>
      <c r="Q30" s="125"/>
      <c r="R30" s="126"/>
      <c r="S30" s="98"/>
      <c r="T30" s="126"/>
      <c r="U30" s="126"/>
      <c r="V30" s="86">
        <v>1</v>
      </c>
      <c r="W30" s="87">
        <v>1</v>
      </c>
      <c r="X30" s="88">
        <v>1</v>
      </c>
      <c r="Y30" s="84"/>
      <c r="Z30" s="89"/>
      <c r="AA30" s="89"/>
      <c r="AB30" s="90"/>
      <c r="AC30" s="90"/>
      <c r="AD30" s="91">
        <v>1</v>
      </c>
      <c r="AE30" s="91">
        <v>3</v>
      </c>
      <c r="AF30" s="128"/>
      <c r="AG30" s="98"/>
      <c r="AH30" s="126"/>
      <c r="AI30" s="126"/>
      <c r="AJ30" s="89"/>
      <c r="AK30" s="93">
        <v>2</v>
      </c>
      <c r="AL30" s="129"/>
      <c r="AM30" s="96">
        <v>5.5</v>
      </c>
      <c r="AN30" s="148">
        <v>3.5</v>
      </c>
      <c r="AO30" s="153">
        <v>2</v>
      </c>
      <c r="AP30" s="90"/>
      <c r="AQ30" s="90"/>
      <c r="AR30" s="130">
        <v>2</v>
      </c>
      <c r="AS30" s="131">
        <v>1.5</v>
      </c>
      <c r="AT30" s="151">
        <v>8</v>
      </c>
      <c r="AU30" s="151">
        <v>12</v>
      </c>
      <c r="AV30" s="151">
        <v>14.5</v>
      </c>
      <c r="AW30" s="105"/>
      <c r="AX30" s="132"/>
      <c r="AY30" s="90"/>
      <c r="AZ30" s="133"/>
      <c r="BA30" s="108">
        <f t="shared" si="1"/>
        <v>16.5</v>
      </c>
      <c r="BB30" s="108">
        <f t="shared" si="1"/>
        <v>17.5</v>
      </c>
      <c r="BC30" s="109">
        <f t="shared" si="1"/>
        <v>20</v>
      </c>
      <c r="BD30" s="110">
        <f t="shared" si="2"/>
        <v>2</v>
      </c>
      <c r="BE30" s="111">
        <f t="shared" si="3"/>
        <v>1</v>
      </c>
      <c r="BF30" s="111">
        <f t="shared" si="3"/>
        <v>1</v>
      </c>
      <c r="BG30" s="112">
        <f t="shared" si="4"/>
        <v>3</v>
      </c>
      <c r="BH30" s="94">
        <f t="shared" si="5"/>
        <v>3</v>
      </c>
      <c r="BI30" s="108">
        <f t="shared" si="5"/>
        <v>4.5</v>
      </c>
      <c r="BJ30" s="113">
        <f t="shared" si="0"/>
        <v>68.5</v>
      </c>
      <c r="BK30" s="677"/>
      <c r="BL30" s="678"/>
      <c r="BM30" s="678"/>
      <c r="BN30" s="678"/>
      <c r="BO30" s="678"/>
      <c r="BP30" s="678"/>
      <c r="BQ30" s="678"/>
      <c r="BR30" s="678"/>
      <c r="BS30" s="678"/>
      <c r="BT30" s="678"/>
      <c r="BU30" s="678"/>
      <c r="BV30" s="678"/>
      <c r="BW30" s="679"/>
    </row>
    <row r="31" spans="1:75" s="20" customFormat="1" ht="16.5" thickBot="1">
      <c r="A31" s="120">
        <v>17</v>
      </c>
      <c r="B31" s="71">
        <v>361203816</v>
      </c>
      <c r="C31" s="72" t="s">
        <v>77</v>
      </c>
      <c r="D31" s="73">
        <v>1</v>
      </c>
      <c r="E31" s="121">
        <v>1</v>
      </c>
      <c r="F31" s="142">
        <v>2</v>
      </c>
      <c r="G31" s="79">
        <v>2.5</v>
      </c>
      <c r="H31" s="143"/>
      <c r="I31" s="143"/>
      <c r="J31" s="123"/>
      <c r="K31" s="79">
        <v>0.5</v>
      </c>
      <c r="L31" s="124">
        <v>0.5</v>
      </c>
      <c r="M31" s="147">
        <v>2.5</v>
      </c>
      <c r="N31" s="124">
        <v>2</v>
      </c>
      <c r="O31" s="143"/>
      <c r="P31" s="143"/>
      <c r="Q31" s="125"/>
      <c r="R31" s="126"/>
      <c r="S31" s="98"/>
      <c r="T31" s="126"/>
      <c r="U31" s="126"/>
      <c r="V31" s="86">
        <v>1</v>
      </c>
      <c r="W31" s="87">
        <v>1</v>
      </c>
      <c r="X31" s="88">
        <v>1</v>
      </c>
      <c r="Y31" s="84"/>
      <c r="Z31" s="89"/>
      <c r="AA31" s="89"/>
      <c r="AB31" s="90"/>
      <c r="AC31" s="90"/>
      <c r="AD31" s="91">
        <v>1</v>
      </c>
      <c r="AE31" s="91">
        <v>4</v>
      </c>
      <c r="AF31" s="128"/>
      <c r="AG31" s="98"/>
      <c r="AH31" s="126"/>
      <c r="AI31" s="126"/>
      <c r="AJ31" s="89"/>
      <c r="AK31" s="93">
        <v>2</v>
      </c>
      <c r="AL31" s="129"/>
      <c r="AM31" s="96">
        <v>5.5</v>
      </c>
      <c r="AN31" s="148">
        <v>4.5</v>
      </c>
      <c r="AO31" s="153">
        <v>2</v>
      </c>
      <c r="AP31" s="90"/>
      <c r="AQ31" s="90"/>
      <c r="AR31" s="130">
        <v>2</v>
      </c>
      <c r="AS31" s="131">
        <v>2</v>
      </c>
      <c r="AT31" s="151">
        <v>4</v>
      </c>
      <c r="AU31" s="151">
        <v>8</v>
      </c>
      <c r="AV31" s="151">
        <v>12</v>
      </c>
      <c r="AW31" s="105"/>
      <c r="AX31" s="132"/>
      <c r="AY31" s="90"/>
      <c r="AZ31" s="133"/>
      <c r="BA31" s="108">
        <f t="shared" si="1"/>
        <v>11</v>
      </c>
      <c r="BB31" s="108">
        <f t="shared" si="1"/>
        <v>14</v>
      </c>
      <c r="BC31" s="109">
        <f t="shared" si="1"/>
        <v>18.5</v>
      </c>
      <c r="BD31" s="110">
        <f t="shared" si="2"/>
        <v>4.5</v>
      </c>
      <c r="BE31" s="111">
        <f t="shared" si="3"/>
        <v>1</v>
      </c>
      <c r="BF31" s="111">
        <f t="shared" si="3"/>
        <v>1</v>
      </c>
      <c r="BG31" s="112">
        <f t="shared" si="4"/>
        <v>3</v>
      </c>
      <c r="BH31" s="94">
        <f t="shared" si="5"/>
        <v>3</v>
      </c>
      <c r="BI31" s="108">
        <f t="shared" si="5"/>
        <v>6</v>
      </c>
      <c r="BJ31" s="113">
        <f t="shared" si="0"/>
        <v>62</v>
      </c>
      <c r="BK31" s="677"/>
      <c r="BL31" s="678"/>
      <c r="BM31" s="678"/>
      <c r="BN31" s="678"/>
      <c r="BO31" s="678"/>
      <c r="BP31" s="678"/>
      <c r="BQ31" s="678"/>
      <c r="BR31" s="678"/>
      <c r="BS31" s="678"/>
      <c r="BT31" s="678"/>
      <c r="BU31" s="678"/>
      <c r="BV31" s="678"/>
      <c r="BW31" s="679"/>
    </row>
    <row r="32" spans="1:75" s="20" customFormat="1" ht="16.5" thickBot="1">
      <c r="A32" s="120">
        <v>18</v>
      </c>
      <c r="B32" s="71">
        <v>362200497</v>
      </c>
      <c r="C32" s="72" t="s">
        <v>78</v>
      </c>
      <c r="D32" s="73">
        <v>2</v>
      </c>
      <c r="E32" s="121">
        <v>1</v>
      </c>
      <c r="F32" s="175">
        <v>0.5</v>
      </c>
      <c r="G32" s="79">
        <v>0.5</v>
      </c>
      <c r="H32" s="143"/>
      <c r="I32" s="143"/>
      <c r="J32" s="123"/>
      <c r="K32" s="79">
        <v>0.5</v>
      </c>
      <c r="L32" s="124">
        <v>0.5</v>
      </c>
      <c r="M32" s="147">
        <v>2</v>
      </c>
      <c r="N32" s="124">
        <v>2</v>
      </c>
      <c r="O32" s="143"/>
      <c r="P32" s="143"/>
      <c r="Q32" s="125"/>
      <c r="R32" s="126"/>
      <c r="S32" s="84"/>
      <c r="T32" s="126"/>
      <c r="U32" s="126"/>
      <c r="V32" s="86">
        <v>1</v>
      </c>
      <c r="W32" s="87">
        <v>1</v>
      </c>
      <c r="X32" s="88">
        <v>1</v>
      </c>
      <c r="Y32" s="84"/>
      <c r="Z32" s="89"/>
      <c r="AA32" s="89"/>
      <c r="AB32" s="90"/>
      <c r="AC32" s="90"/>
      <c r="AD32" s="91">
        <v>1</v>
      </c>
      <c r="AE32" s="91">
        <v>2</v>
      </c>
      <c r="AF32" s="128"/>
      <c r="AG32" s="84"/>
      <c r="AH32" s="126"/>
      <c r="AI32" s="126"/>
      <c r="AJ32" s="89"/>
      <c r="AK32" s="93">
        <v>1</v>
      </c>
      <c r="AL32" s="129"/>
      <c r="AM32" s="176">
        <v>3</v>
      </c>
      <c r="AN32" s="153">
        <v>0.5</v>
      </c>
      <c r="AO32" s="153">
        <v>1</v>
      </c>
      <c r="AP32" s="90"/>
      <c r="AQ32" s="90"/>
      <c r="AR32" s="130">
        <v>0</v>
      </c>
      <c r="AS32" s="131">
        <v>1</v>
      </c>
      <c r="AT32" s="151">
        <v>0</v>
      </c>
      <c r="AU32" s="151">
        <v>0</v>
      </c>
      <c r="AV32" s="151">
        <v>0</v>
      </c>
      <c r="AW32" s="105"/>
      <c r="AX32" s="132"/>
      <c r="AY32" s="90"/>
      <c r="AZ32" s="133"/>
      <c r="BA32" s="108">
        <f t="shared" si="1"/>
        <v>5.5</v>
      </c>
      <c r="BB32" s="108">
        <f t="shared" si="1"/>
        <v>2</v>
      </c>
      <c r="BC32" s="109">
        <f t="shared" si="1"/>
        <v>3.5</v>
      </c>
      <c r="BD32" s="110">
        <f t="shared" si="2"/>
        <v>2.5</v>
      </c>
      <c r="BE32" s="111">
        <f t="shared" si="3"/>
        <v>1</v>
      </c>
      <c r="BF32" s="111">
        <f t="shared" si="3"/>
        <v>1</v>
      </c>
      <c r="BG32" s="112">
        <f t="shared" si="4"/>
        <v>2</v>
      </c>
      <c r="BH32" s="94">
        <f t="shared" si="5"/>
        <v>1</v>
      </c>
      <c r="BI32" s="108">
        <f t="shared" si="5"/>
        <v>3</v>
      </c>
      <c r="BJ32" s="113">
        <f t="shared" si="0"/>
        <v>21.5</v>
      </c>
      <c r="BK32" s="677"/>
      <c r="BL32" s="678"/>
      <c r="BM32" s="678"/>
      <c r="BN32" s="678"/>
      <c r="BO32" s="678"/>
      <c r="BP32" s="678"/>
      <c r="BQ32" s="678"/>
      <c r="BR32" s="678"/>
      <c r="BS32" s="678"/>
      <c r="BT32" s="678"/>
      <c r="BU32" s="678"/>
      <c r="BV32" s="678"/>
      <c r="BW32" s="679"/>
    </row>
    <row r="33" spans="1:76" s="20" customFormat="1" ht="16.5" thickBot="1">
      <c r="A33" s="120">
        <v>19</v>
      </c>
      <c r="B33" s="71">
        <v>362201108</v>
      </c>
      <c r="C33" s="72" t="s">
        <v>79</v>
      </c>
      <c r="D33" s="73">
        <v>2</v>
      </c>
      <c r="E33" s="121">
        <v>1</v>
      </c>
      <c r="F33" s="175">
        <v>2</v>
      </c>
      <c r="G33" s="79">
        <v>2.5</v>
      </c>
      <c r="H33" s="143"/>
      <c r="I33" s="143"/>
      <c r="J33" s="123"/>
      <c r="K33" s="79">
        <v>0</v>
      </c>
      <c r="L33" s="124">
        <v>0</v>
      </c>
      <c r="M33" s="147">
        <v>2</v>
      </c>
      <c r="N33" s="124">
        <v>1.5</v>
      </c>
      <c r="O33" s="143"/>
      <c r="P33" s="143"/>
      <c r="Q33" s="125"/>
      <c r="R33" s="126"/>
      <c r="S33" s="84"/>
      <c r="T33" s="126"/>
      <c r="U33" s="144"/>
      <c r="V33" s="86">
        <v>1</v>
      </c>
      <c r="W33" s="87">
        <v>1</v>
      </c>
      <c r="X33" s="88">
        <v>1</v>
      </c>
      <c r="Y33" s="84"/>
      <c r="Z33" s="89"/>
      <c r="AA33" s="89"/>
      <c r="AB33" s="90"/>
      <c r="AC33" s="90"/>
      <c r="AD33" s="91">
        <v>1</v>
      </c>
      <c r="AE33" s="91">
        <v>2</v>
      </c>
      <c r="AF33" s="128"/>
      <c r="AG33" s="84"/>
      <c r="AH33" s="126"/>
      <c r="AI33" s="144"/>
      <c r="AJ33" s="89"/>
      <c r="AK33" s="93">
        <v>1.5</v>
      </c>
      <c r="AL33" s="129"/>
      <c r="AM33" s="176">
        <v>2</v>
      </c>
      <c r="AN33" s="153">
        <v>2</v>
      </c>
      <c r="AO33" s="153">
        <v>1.5</v>
      </c>
      <c r="AP33" s="90"/>
      <c r="AQ33" s="90"/>
      <c r="AR33" s="130">
        <v>0</v>
      </c>
      <c r="AS33" s="131">
        <v>0</v>
      </c>
      <c r="AT33" s="151">
        <v>0</v>
      </c>
      <c r="AU33" s="151">
        <v>0</v>
      </c>
      <c r="AV33" s="151">
        <v>0</v>
      </c>
      <c r="AW33" s="105"/>
      <c r="AX33" s="132"/>
      <c r="AY33" s="90"/>
      <c r="AZ33" s="133"/>
      <c r="BA33" s="108">
        <f t="shared" si="1"/>
        <v>4</v>
      </c>
      <c r="BB33" s="108">
        <f t="shared" si="1"/>
        <v>3</v>
      </c>
      <c r="BC33" s="109">
        <f t="shared" si="1"/>
        <v>5.5</v>
      </c>
      <c r="BD33" s="110">
        <f t="shared" si="2"/>
        <v>4</v>
      </c>
      <c r="BE33" s="111">
        <f t="shared" si="3"/>
        <v>1</v>
      </c>
      <c r="BF33" s="111">
        <f t="shared" si="3"/>
        <v>1</v>
      </c>
      <c r="BG33" s="112">
        <f t="shared" si="4"/>
        <v>2.5</v>
      </c>
      <c r="BH33" s="94">
        <f t="shared" si="5"/>
        <v>1</v>
      </c>
      <c r="BI33" s="108">
        <f t="shared" si="5"/>
        <v>2</v>
      </c>
      <c r="BJ33" s="113">
        <f t="shared" si="0"/>
        <v>24</v>
      </c>
      <c r="BK33" s="677"/>
      <c r="BL33" s="678"/>
      <c r="BM33" s="678"/>
      <c r="BN33" s="678"/>
      <c r="BO33" s="678"/>
      <c r="BP33" s="678"/>
      <c r="BQ33" s="678"/>
      <c r="BR33" s="678"/>
      <c r="BS33" s="678"/>
      <c r="BT33" s="678"/>
      <c r="BU33" s="678"/>
      <c r="BV33" s="678"/>
      <c r="BW33" s="679"/>
    </row>
    <row r="34" spans="1:76" s="20" customFormat="1" ht="16.5" thickBot="1">
      <c r="A34" s="120">
        <v>20</v>
      </c>
      <c r="B34" s="71">
        <v>362201403</v>
      </c>
      <c r="C34" s="72" t="s">
        <v>80</v>
      </c>
      <c r="D34" s="73">
        <v>1.5</v>
      </c>
      <c r="E34" s="73">
        <v>0.5</v>
      </c>
      <c r="F34" s="73">
        <v>1</v>
      </c>
      <c r="G34" s="124">
        <v>1.5</v>
      </c>
      <c r="H34" s="112"/>
      <c r="I34" s="112"/>
      <c r="J34" s="125"/>
      <c r="K34" s="124">
        <v>0</v>
      </c>
      <c r="L34" s="124">
        <v>0</v>
      </c>
      <c r="M34" s="124">
        <v>2.5</v>
      </c>
      <c r="N34" s="124">
        <v>1</v>
      </c>
      <c r="O34" s="112"/>
      <c r="P34" s="112"/>
      <c r="Q34" s="125"/>
      <c r="R34" s="126"/>
      <c r="S34" s="98"/>
      <c r="T34" s="126"/>
      <c r="U34" s="126"/>
      <c r="V34" s="86">
        <v>1</v>
      </c>
      <c r="W34" s="87">
        <v>1</v>
      </c>
      <c r="X34" s="88">
        <v>1</v>
      </c>
      <c r="Y34" s="84"/>
      <c r="Z34" s="89"/>
      <c r="AA34" s="89"/>
      <c r="AB34" s="90"/>
      <c r="AC34" s="90"/>
      <c r="AD34" s="91">
        <v>1</v>
      </c>
      <c r="AE34" s="91">
        <v>3</v>
      </c>
      <c r="AF34" s="128"/>
      <c r="AG34" s="98"/>
      <c r="AH34" s="126"/>
      <c r="AI34" s="126"/>
      <c r="AJ34" s="89"/>
      <c r="AK34" s="93">
        <v>1.5</v>
      </c>
      <c r="AL34" s="129"/>
      <c r="AM34" s="96">
        <v>4.5</v>
      </c>
      <c r="AN34" s="148">
        <v>5</v>
      </c>
      <c r="AO34" s="96">
        <v>3</v>
      </c>
      <c r="AP34" s="90"/>
      <c r="AQ34" s="90"/>
      <c r="AR34" s="130">
        <v>0.5</v>
      </c>
      <c r="AS34" s="131">
        <v>1</v>
      </c>
      <c r="AT34" s="151">
        <v>0</v>
      </c>
      <c r="AU34" s="151">
        <v>0</v>
      </c>
      <c r="AV34" s="151">
        <v>0</v>
      </c>
      <c r="AW34" s="105"/>
      <c r="AX34" s="132"/>
      <c r="AY34" s="90"/>
      <c r="AZ34" s="133"/>
      <c r="BA34" s="108">
        <f t="shared" si="1"/>
        <v>6</v>
      </c>
      <c r="BB34" s="108">
        <f t="shared" si="1"/>
        <v>5.5</v>
      </c>
      <c r="BC34" s="109">
        <f t="shared" si="1"/>
        <v>6.5</v>
      </c>
      <c r="BD34" s="110">
        <f t="shared" si="2"/>
        <v>2.5</v>
      </c>
      <c r="BE34" s="111">
        <f t="shared" si="3"/>
        <v>1</v>
      </c>
      <c r="BF34" s="111">
        <f t="shared" si="3"/>
        <v>1</v>
      </c>
      <c r="BG34" s="112">
        <f t="shared" si="4"/>
        <v>2.5</v>
      </c>
      <c r="BH34" s="94">
        <f t="shared" si="5"/>
        <v>1.5</v>
      </c>
      <c r="BI34" s="108">
        <f t="shared" si="5"/>
        <v>4</v>
      </c>
      <c r="BJ34" s="113">
        <f t="shared" si="0"/>
        <v>30.5</v>
      </c>
      <c r="BK34" s="677"/>
      <c r="BL34" s="678"/>
      <c r="BM34" s="678"/>
      <c r="BN34" s="678"/>
      <c r="BO34" s="678"/>
      <c r="BP34" s="678"/>
      <c r="BQ34" s="678"/>
      <c r="BR34" s="678"/>
      <c r="BS34" s="678"/>
      <c r="BT34" s="678"/>
      <c r="BU34" s="678"/>
      <c r="BV34" s="678"/>
      <c r="BW34" s="679"/>
    </row>
    <row r="35" spans="1:76" s="20" customFormat="1" ht="16.5" thickBot="1">
      <c r="A35" s="120">
        <v>21</v>
      </c>
      <c r="B35" s="71">
        <v>362203971</v>
      </c>
      <c r="C35" s="72" t="s">
        <v>81</v>
      </c>
      <c r="D35" s="73">
        <v>2</v>
      </c>
      <c r="E35" s="73">
        <v>1</v>
      </c>
      <c r="F35" s="73">
        <v>2</v>
      </c>
      <c r="G35" s="124">
        <v>2</v>
      </c>
      <c r="H35" s="112"/>
      <c r="I35" s="112"/>
      <c r="J35" s="125"/>
      <c r="K35" s="124">
        <v>0</v>
      </c>
      <c r="L35" s="124">
        <v>0</v>
      </c>
      <c r="M35" s="124">
        <v>2</v>
      </c>
      <c r="N35" s="124">
        <v>2</v>
      </c>
      <c r="O35" s="112"/>
      <c r="P35" s="112"/>
      <c r="Q35" s="125"/>
      <c r="R35" s="177"/>
      <c r="S35" s="98"/>
      <c r="T35" s="177"/>
      <c r="U35" s="177"/>
      <c r="V35" s="86">
        <v>1</v>
      </c>
      <c r="W35" s="87">
        <v>1</v>
      </c>
      <c r="X35" s="88">
        <v>1</v>
      </c>
      <c r="Y35" s="98"/>
      <c r="Z35" s="112"/>
      <c r="AA35" s="112"/>
      <c r="AB35" s="129"/>
      <c r="AC35" s="129"/>
      <c r="AD35" s="91">
        <v>1</v>
      </c>
      <c r="AE35" s="91">
        <v>2</v>
      </c>
      <c r="AF35" s="178"/>
      <c r="AG35" s="98"/>
      <c r="AH35" s="177"/>
      <c r="AI35" s="177"/>
      <c r="AJ35" s="112"/>
      <c r="AK35" s="93">
        <v>1.5</v>
      </c>
      <c r="AL35" s="129"/>
      <c r="AM35" s="179">
        <v>2.5</v>
      </c>
      <c r="AN35" s="130">
        <v>2.5</v>
      </c>
      <c r="AO35" s="130">
        <v>1.5</v>
      </c>
      <c r="AP35" s="129"/>
      <c r="AQ35" s="129"/>
      <c r="AR35" s="130">
        <v>0</v>
      </c>
      <c r="AS35" s="131">
        <v>0.5</v>
      </c>
      <c r="AT35" s="151">
        <v>12</v>
      </c>
      <c r="AU35" s="151">
        <v>11</v>
      </c>
      <c r="AV35" s="151">
        <v>19</v>
      </c>
      <c r="AW35" s="105"/>
      <c r="AX35" s="132"/>
      <c r="AY35" s="90"/>
      <c r="AZ35" s="133"/>
      <c r="BA35" s="108">
        <f t="shared" si="1"/>
        <v>16.5</v>
      </c>
      <c r="BB35" s="108">
        <f t="shared" si="1"/>
        <v>14.5</v>
      </c>
      <c r="BC35" s="109">
        <f t="shared" si="1"/>
        <v>24.5</v>
      </c>
      <c r="BD35" s="110">
        <f t="shared" si="2"/>
        <v>4</v>
      </c>
      <c r="BE35" s="111">
        <f t="shared" si="3"/>
        <v>1</v>
      </c>
      <c r="BF35" s="111">
        <f t="shared" si="3"/>
        <v>1</v>
      </c>
      <c r="BG35" s="112">
        <f t="shared" si="4"/>
        <v>2.5</v>
      </c>
      <c r="BH35" s="94">
        <f t="shared" si="5"/>
        <v>1</v>
      </c>
      <c r="BI35" s="108">
        <f t="shared" si="5"/>
        <v>2.5</v>
      </c>
      <c r="BJ35" s="113">
        <f t="shared" si="0"/>
        <v>67.5</v>
      </c>
      <c r="BK35" s="677"/>
      <c r="BL35" s="678"/>
      <c r="BM35" s="678"/>
      <c r="BN35" s="678"/>
      <c r="BO35" s="678"/>
      <c r="BP35" s="678"/>
      <c r="BQ35" s="678"/>
      <c r="BR35" s="678"/>
      <c r="BS35" s="678"/>
      <c r="BT35" s="678"/>
      <c r="BU35" s="678"/>
      <c r="BV35" s="678"/>
      <c r="BW35" s="679"/>
    </row>
    <row r="36" spans="1:76" s="20" customFormat="1" ht="16.5" thickBot="1">
      <c r="A36" s="120">
        <v>22</v>
      </c>
      <c r="B36" s="180">
        <v>332203176</v>
      </c>
      <c r="C36" s="181" t="s">
        <v>82</v>
      </c>
      <c r="D36" s="73">
        <v>2</v>
      </c>
      <c r="E36" s="73">
        <v>1</v>
      </c>
      <c r="F36" s="73">
        <v>1</v>
      </c>
      <c r="G36" s="124">
        <v>1</v>
      </c>
      <c r="H36" s="112"/>
      <c r="I36" s="112"/>
      <c r="J36" s="125"/>
      <c r="K36" s="124">
        <v>0.5</v>
      </c>
      <c r="L36" s="124">
        <v>0.5</v>
      </c>
      <c r="M36" s="124">
        <v>3</v>
      </c>
      <c r="N36" s="124">
        <v>2</v>
      </c>
      <c r="O36" s="112"/>
      <c r="P36" s="112"/>
      <c r="Q36" s="125"/>
      <c r="R36" s="177"/>
      <c r="S36" s="98"/>
      <c r="T36" s="177"/>
      <c r="U36" s="177"/>
      <c r="V36" s="86">
        <v>1</v>
      </c>
      <c r="W36" s="87">
        <v>1</v>
      </c>
      <c r="X36" s="88">
        <v>1</v>
      </c>
      <c r="Y36" s="98"/>
      <c r="Z36" s="112"/>
      <c r="AA36" s="112"/>
      <c r="AB36" s="129"/>
      <c r="AC36" s="129"/>
      <c r="AD36" s="91">
        <v>1</v>
      </c>
      <c r="AE36" s="91">
        <v>3</v>
      </c>
      <c r="AF36" s="182"/>
      <c r="AG36" s="98"/>
      <c r="AH36" s="177"/>
      <c r="AI36" s="177"/>
      <c r="AJ36" s="112"/>
      <c r="AK36" s="93">
        <v>2</v>
      </c>
      <c r="AL36" s="129"/>
      <c r="AM36" s="179">
        <v>4.5</v>
      </c>
      <c r="AN36" s="130">
        <v>4.5</v>
      </c>
      <c r="AO36" s="130">
        <v>2</v>
      </c>
      <c r="AP36" s="129"/>
      <c r="AQ36" s="129"/>
      <c r="AR36" s="130">
        <v>1</v>
      </c>
      <c r="AS36" s="131">
        <v>2</v>
      </c>
      <c r="AT36" s="151">
        <v>7.5</v>
      </c>
      <c r="AU36" s="151">
        <v>4.5</v>
      </c>
      <c r="AV36" s="151">
        <v>7.5</v>
      </c>
      <c r="AW36" s="105"/>
      <c r="AX36" s="132"/>
      <c r="AY36" s="90"/>
      <c r="AZ36" s="133"/>
      <c r="BA36" s="108">
        <f t="shared" si="1"/>
        <v>14.5</v>
      </c>
      <c r="BB36" s="108">
        <f t="shared" si="1"/>
        <v>10.5</v>
      </c>
      <c r="BC36" s="109">
        <f t="shared" si="1"/>
        <v>13.5</v>
      </c>
      <c r="BD36" s="110">
        <f t="shared" si="2"/>
        <v>3</v>
      </c>
      <c r="BE36" s="111">
        <f t="shared" si="3"/>
        <v>1</v>
      </c>
      <c r="BF36" s="111">
        <f t="shared" si="3"/>
        <v>1</v>
      </c>
      <c r="BG36" s="112">
        <f t="shared" si="4"/>
        <v>3</v>
      </c>
      <c r="BH36" s="94">
        <f t="shared" si="5"/>
        <v>2</v>
      </c>
      <c r="BI36" s="108">
        <f t="shared" si="5"/>
        <v>5</v>
      </c>
      <c r="BJ36" s="113">
        <f t="shared" ref="BJ36:BJ67" si="8">SUM(BA36:BI36)</f>
        <v>53.5</v>
      </c>
      <c r="BK36" s="677"/>
      <c r="BL36" s="678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9"/>
    </row>
    <row r="37" spans="1:76" s="20" customFormat="1" ht="16.5" thickBot="1">
      <c r="A37" s="120">
        <v>23</v>
      </c>
      <c r="B37" s="180">
        <v>332210987</v>
      </c>
      <c r="C37" s="181" t="s">
        <v>83</v>
      </c>
      <c r="D37" s="73">
        <v>1</v>
      </c>
      <c r="E37" s="73">
        <v>1</v>
      </c>
      <c r="F37" s="73">
        <v>0.5</v>
      </c>
      <c r="G37" s="124">
        <v>0.5</v>
      </c>
      <c r="H37" s="112"/>
      <c r="I37" s="112"/>
      <c r="J37" s="125"/>
      <c r="K37" s="124">
        <v>0.5</v>
      </c>
      <c r="L37" s="124">
        <v>0.5</v>
      </c>
      <c r="M37" s="124">
        <v>3.5</v>
      </c>
      <c r="N37" s="124">
        <v>2</v>
      </c>
      <c r="O37" s="112"/>
      <c r="P37" s="112"/>
      <c r="Q37" s="125"/>
      <c r="R37" s="177"/>
      <c r="S37" s="98"/>
      <c r="T37" s="177"/>
      <c r="U37" s="177"/>
      <c r="V37" s="86">
        <v>1</v>
      </c>
      <c r="W37" s="87">
        <v>1</v>
      </c>
      <c r="X37" s="88">
        <v>1</v>
      </c>
      <c r="Y37" s="98"/>
      <c r="Z37" s="112"/>
      <c r="AA37" s="112"/>
      <c r="AB37" s="129"/>
      <c r="AC37" s="129"/>
      <c r="AD37" s="91">
        <v>1</v>
      </c>
      <c r="AE37" s="91">
        <v>3</v>
      </c>
      <c r="AF37" s="182"/>
      <c r="AG37" s="98"/>
      <c r="AH37" s="177"/>
      <c r="AI37" s="177"/>
      <c r="AJ37" s="112"/>
      <c r="AK37" s="93">
        <v>2</v>
      </c>
      <c r="AL37" s="129"/>
      <c r="AM37" s="179">
        <v>6</v>
      </c>
      <c r="AN37" s="130">
        <v>4</v>
      </c>
      <c r="AO37" s="130">
        <v>1</v>
      </c>
      <c r="AP37" s="129"/>
      <c r="AQ37" s="129"/>
      <c r="AR37" s="130">
        <v>1.5</v>
      </c>
      <c r="AS37" s="131">
        <v>1</v>
      </c>
      <c r="AT37" s="151">
        <v>7</v>
      </c>
      <c r="AU37" s="151">
        <v>12</v>
      </c>
      <c r="AV37" s="151">
        <v>18.5</v>
      </c>
      <c r="AW37" s="105"/>
      <c r="AX37" s="132"/>
      <c r="AY37" s="90"/>
      <c r="AZ37" s="133"/>
      <c r="BA37" s="108">
        <f t="shared" si="1"/>
        <v>14.5</v>
      </c>
      <c r="BB37" s="108">
        <f t="shared" si="1"/>
        <v>17.5</v>
      </c>
      <c r="BC37" s="109">
        <f t="shared" si="1"/>
        <v>23.5</v>
      </c>
      <c r="BD37" s="110">
        <f t="shared" si="2"/>
        <v>2.5</v>
      </c>
      <c r="BE37" s="111">
        <f t="shared" si="3"/>
        <v>1</v>
      </c>
      <c r="BF37" s="111">
        <f t="shared" si="3"/>
        <v>1</v>
      </c>
      <c r="BG37" s="112">
        <f t="shared" si="4"/>
        <v>3</v>
      </c>
      <c r="BH37" s="94">
        <f t="shared" si="5"/>
        <v>2.5</v>
      </c>
      <c r="BI37" s="108">
        <f t="shared" si="5"/>
        <v>4</v>
      </c>
      <c r="BJ37" s="113">
        <f t="shared" si="8"/>
        <v>69.5</v>
      </c>
      <c r="BK37" s="677"/>
      <c r="BL37" s="678"/>
      <c r="BM37" s="678"/>
      <c r="BN37" s="678"/>
      <c r="BO37" s="678"/>
      <c r="BP37" s="678"/>
      <c r="BQ37" s="678"/>
      <c r="BR37" s="678"/>
      <c r="BS37" s="678"/>
      <c r="BT37" s="678"/>
      <c r="BU37" s="678"/>
      <c r="BV37" s="678"/>
      <c r="BW37" s="679"/>
    </row>
    <row r="38" spans="1:76" s="20" customFormat="1" ht="16.5" thickBot="1">
      <c r="A38" s="120">
        <v>24</v>
      </c>
      <c r="B38" s="180">
        <v>342204111</v>
      </c>
      <c r="C38" s="181" t="s">
        <v>84</v>
      </c>
      <c r="D38" s="73">
        <v>1.5</v>
      </c>
      <c r="E38" s="73">
        <v>1</v>
      </c>
      <c r="F38" s="73">
        <v>2</v>
      </c>
      <c r="G38" s="124">
        <v>2.5</v>
      </c>
      <c r="H38" s="112"/>
      <c r="I38" s="112"/>
      <c r="J38" s="125"/>
      <c r="K38" s="124">
        <v>0</v>
      </c>
      <c r="L38" s="124">
        <v>0</v>
      </c>
      <c r="M38" s="124">
        <v>2</v>
      </c>
      <c r="N38" s="124">
        <v>2</v>
      </c>
      <c r="O38" s="112"/>
      <c r="P38" s="112"/>
      <c r="Q38" s="125"/>
      <c r="R38" s="177"/>
      <c r="S38" s="98"/>
      <c r="T38" s="177"/>
      <c r="U38" s="177"/>
      <c r="V38" s="86">
        <v>1</v>
      </c>
      <c r="W38" s="87">
        <v>1</v>
      </c>
      <c r="X38" s="88">
        <v>1</v>
      </c>
      <c r="Y38" s="98"/>
      <c r="Z38" s="112"/>
      <c r="AA38" s="112"/>
      <c r="AB38" s="129"/>
      <c r="AC38" s="129"/>
      <c r="AD38" s="91">
        <v>1</v>
      </c>
      <c r="AE38" s="91">
        <v>4</v>
      </c>
      <c r="AF38" s="183"/>
      <c r="AG38" s="98"/>
      <c r="AH38" s="177"/>
      <c r="AI38" s="177"/>
      <c r="AJ38" s="112"/>
      <c r="AK38" s="93">
        <v>2</v>
      </c>
      <c r="AL38" s="129"/>
      <c r="AM38" s="179">
        <v>4</v>
      </c>
      <c r="AN38" s="130">
        <v>5</v>
      </c>
      <c r="AO38" s="130">
        <v>2</v>
      </c>
      <c r="AP38" s="129"/>
      <c r="AQ38" s="129"/>
      <c r="AR38" s="130">
        <v>2</v>
      </c>
      <c r="AS38" s="131">
        <v>2</v>
      </c>
      <c r="AT38" s="151">
        <v>5.5</v>
      </c>
      <c r="AU38" s="151">
        <v>2</v>
      </c>
      <c r="AV38" s="151">
        <v>5</v>
      </c>
      <c r="AW38" s="105"/>
      <c r="AX38" s="132"/>
      <c r="AY38" s="90"/>
      <c r="AZ38" s="133"/>
      <c r="BA38" s="108">
        <f t="shared" si="1"/>
        <v>11</v>
      </c>
      <c r="BB38" s="108">
        <f t="shared" si="1"/>
        <v>8</v>
      </c>
      <c r="BC38" s="109">
        <f t="shared" si="1"/>
        <v>11</v>
      </c>
      <c r="BD38" s="110">
        <f t="shared" si="2"/>
        <v>4.5</v>
      </c>
      <c r="BE38" s="111">
        <f t="shared" si="3"/>
        <v>1</v>
      </c>
      <c r="BF38" s="111">
        <f t="shared" si="3"/>
        <v>1</v>
      </c>
      <c r="BG38" s="112">
        <f t="shared" si="4"/>
        <v>3</v>
      </c>
      <c r="BH38" s="94">
        <f t="shared" si="5"/>
        <v>3</v>
      </c>
      <c r="BI38" s="108">
        <f t="shared" si="5"/>
        <v>6</v>
      </c>
      <c r="BJ38" s="113">
        <f t="shared" si="8"/>
        <v>48.5</v>
      </c>
      <c r="BK38" s="677"/>
      <c r="BL38" s="678"/>
      <c r="BM38" s="678"/>
      <c r="BN38" s="678"/>
      <c r="BO38" s="678"/>
      <c r="BP38" s="678"/>
      <c r="BQ38" s="678"/>
      <c r="BR38" s="678"/>
      <c r="BS38" s="678"/>
      <c r="BT38" s="678"/>
      <c r="BU38" s="678"/>
      <c r="BV38" s="678"/>
      <c r="BW38" s="679"/>
    </row>
    <row r="39" spans="1:76" s="20" customFormat="1" ht="16.5" thickBot="1">
      <c r="A39" s="120">
        <v>25</v>
      </c>
      <c r="B39" s="180">
        <v>351201666</v>
      </c>
      <c r="C39" s="181" t="s">
        <v>85</v>
      </c>
      <c r="D39" s="73">
        <v>2</v>
      </c>
      <c r="E39" s="73">
        <v>1</v>
      </c>
      <c r="F39" s="73">
        <v>3</v>
      </c>
      <c r="G39" s="124">
        <v>4</v>
      </c>
      <c r="H39" s="112"/>
      <c r="I39" s="112"/>
      <c r="J39" s="125"/>
      <c r="K39" s="124">
        <v>1</v>
      </c>
      <c r="L39" s="124">
        <v>1</v>
      </c>
      <c r="M39" s="124">
        <v>4</v>
      </c>
      <c r="N39" s="124">
        <v>3</v>
      </c>
      <c r="O39" s="112"/>
      <c r="P39" s="112"/>
      <c r="Q39" s="125"/>
      <c r="R39" s="177"/>
      <c r="S39" s="98"/>
      <c r="T39" s="177"/>
      <c r="U39" s="177"/>
      <c r="V39" s="86">
        <v>1</v>
      </c>
      <c r="W39" s="87">
        <v>1</v>
      </c>
      <c r="X39" s="88">
        <v>1</v>
      </c>
      <c r="Y39" s="98"/>
      <c r="Z39" s="112"/>
      <c r="AA39" s="112"/>
      <c r="AB39" s="129"/>
      <c r="AC39" s="129"/>
      <c r="AD39" s="91">
        <v>1</v>
      </c>
      <c r="AE39" s="91">
        <v>4</v>
      </c>
      <c r="AF39" s="177"/>
      <c r="AG39" s="98"/>
      <c r="AH39" s="177"/>
      <c r="AI39" s="177"/>
      <c r="AJ39" s="112"/>
      <c r="AK39" s="93">
        <v>2</v>
      </c>
      <c r="AL39" s="129"/>
      <c r="AM39" s="179">
        <v>7</v>
      </c>
      <c r="AN39" s="130">
        <v>5</v>
      </c>
      <c r="AO39" s="130">
        <v>3</v>
      </c>
      <c r="AP39" s="129"/>
      <c r="AQ39" s="129"/>
      <c r="AR39" s="130">
        <v>2</v>
      </c>
      <c r="AS39" s="131">
        <v>2</v>
      </c>
      <c r="AT39" s="151">
        <v>9.5</v>
      </c>
      <c r="AU39" s="104">
        <v>8</v>
      </c>
      <c r="AV39" s="151">
        <v>14.5</v>
      </c>
      <c r="AW39" s="105"/>
      <c r="AX39" s="132"/>
      <c r="AY39" s="90"/>
      <c r="AZ39" s="133"/>
      <c r="BA39" s="108">
        <f t="shared" si="1"/>
        <v>19.5</v>
      </c>
      <c r="BB39" s="108">
        <f t="shared" si="1"/>
        <v>15</v>
      </c>
      <c r="BC39" s="109">
        <f t="shared" si="1"/>
        <v>24.5</v>
      </c>
      <c r="BD39" s="110">
        <f t="shared" si="2"/>
        <v>7</v>
      </c>
      <c r="BE39" s="111">
        <f t="shared" si="3"/>
        <v>1</v>
      </c>
      <c r="BF39" s="111">
        <f t="shared" si="3"/>
        <v>1</v>
      </c>
      <c r="BG39" s="112">
        <f t="shared" si="4"/>
        <v>3</v>
      </c>
      <c r="BH39" s="94">
        <f t="shared" si="5"/>
        <v>3</v>
      </c>
      <c r="BI39" s="108">
        <f t="shared" si="5"/>
        <v>6</v>
      </c>
      <c r="BJ39" s="113">
        <f t="shared" si="8"/>
        <v>80</v>
      </c>
      <c r="BK39" s="677"/>
      <c r="BL39" s="678"/>
      <c r="BM39" s="678"/>
      <c r="BN39" s="678"/>
      <c r="BO39" s="678"/>
      <c r="BP39" s="678"/>
      <c r="BQ39" s="678"/>
      <c r="BR39" s="678"/>
      <c r="BS39" s="678"/>
      <c r="BT39" s="678"/>
      <c r="BU39" s="678"/>
      <c r="BV39" s="678"/>
      <c r="BW39" s="679"/>
    </row>
    <row r="40" spans="1:76" s="20" customFormat="1" ht="16.5" thickBot="1">
      <c r="A40" s="120">
        <v>26</v>
      </c>
      <c r="B40" s="180">
        <v>351204966</v>
      </c>
      <c r="C40" s="181" t="s">
        <v>86</v>
      </c>
      <c r="D40" s="73">
        <v>2</v>
      </c>
      <c r="E40" s="73">
        <v>1</v>
      </c>
      <c r="F40" s="73">
        <v>2</v>
      </c>
      <c r="G40" s="124">
        <v>2</v>
      </c>
      <c r="H40" s="112"/>
      <c r="I40" s="112"/>
      <c r="J40" s="125"/>
      <c r="K40" s="124">
        <v>1</v>
      </c>
      <c r="L40" s="124">
        <v>1</v>
      </c>
      <c r="M40" s="124">
        <v>3.5</v>
      </c>
      <c r="N40" s="124">
        <v>1</v>
      </c>
      <c r="O40" s="112"/>
      <c r="P40" s="112"/>
      <c r="Q40" s="125"/>
      <c r="R40" s="177"/>
      <c r="S40" s="98"/>
      <c r="T40" s="177"/>
      <c r="U40" s="177"/>
      <c r="V40" s="86">
        <v>1</v>
      </c>
      <c r="W40" s="87">
        <v>1</v>
      </c>
      <c r="X40" s="88">
        <v>1</v>
      </c>
      <c r="Y40" s="98"/>
      <c r="Z40" s="112"/>
      <c r="AA40" s="112"/>
      <c r="AB40" s="129"/>
      <c r="AC40" s="129"/>
      <c r="AD40" s="91">
        <v>1</v>
      </c>
      <c r="AE40" s="91">
        <v>3</v>
      </c>
      <c r="AF40" s="177"/>
      <c r="AG40" s="98"/>
      <c r="AH40" s="177"/>
      <c r="AI40" s="177"/>
      <c r="AJ40" s="112"/>
      <c r="AK40" s="93">
        <v>2</v>
      </c>
      <c r="AL40" s="129"/>
      <c r="AM40" s="179">
        <v>6</v>
      </c>
      <c r="AN40" s="130">
        <v>5</v>
      </c>
      <c r="AO40" s="130">
        <v>1.5</v>
      </c>
      <c r="AP40" s="129"/>
      <c r="AQ40" s="129"/>
      <c r="AR40" s="130">
        <v>0.5</v>
      </c>
      <c r="AS40" s="131">
        <v>1.5</v>
      </c>
      <c r="AT40" s="184">
        <v>6.5</v>
      </c>
      <c r="AU40" s="104">
        <v>9</v>
      </c>
      <c r="AV40" s="151">
        <v>14.5</v>
      </c>
      <c r="AW40" s="105"/>
      <c r="AX40" s="132"/>
      <c r="AY40" s="90"/>
      <c r="AZ40" s="133"/>
      <c r="BA40" s="108">
        <f t="shared" si="1"/>
        <v>15.5</v>
      </c>
      <c r="BB40" s="108">
        <f t="shared" si="1"/>
        <v>16</v>
      </c>
      <c r="BC40" s="109">
        <f t="shared" si="1"/>
        <v>21.5</v>
      </c>
      <c r="BD40" s="110">
        <f t="shared" si="2"/>
        <v>3</v>
      </c>
      <c r="BE40" s="111">
        <f t="shared" si="3"/>
        <v>1</v>
      </c>
      <c r="BF40" s="111">
        <f t="shared" si="3"/>
        <v>1</v>
      </c>
      <c r="BG40" s="112">
        <f t="shared" si="4"/>
        <v>3</v>
      </c>
      <c r="BH40" s="94">
        <f t="shared" si="5"/>
        <v>1.5</v>
      </c>
      <c r="BI40" s="108">
        <f t="shared" si="5"/>
        <v>4.5</v>
      </c>
      <c r="BJ40" s="113">
        <f t="shared" si="8"/>
        <v>67</v>
      </c>
      <c r="BK40" s="677"/>
      <c r="BL40" s="678"/>
      <c r="BM40" s="678"/>
      <c r="BN40" s="678"/>
      <c r="BO40" s="678"/>
      <c r="BP40" s="678"/>
      <c r="BQ40" s="678"/>
      <c r="BR40" s="678"/>
      <c r="BS40" s="678"/>
      <c r="BT40" s="678"/>
      <c r="BU40" s="678"/>
      <c r="BV40" s="678"/>
      <c r="BW40" s="679"/>
      <c r="BX40" s="185"/>
    </row>
    <row r="41" spans="1:76" s="20" customFormat="1" ht="16.5" thickBot="1">
      <c r="A41" s="120">
        <v>27</v>
      </c>
      <c r="B41" s="180">
        <v>351204985</v>
      </c>
      <c r="C41" s="181" t="s">
        <v>87</v>
      </c>
      <c r="D41" s="73">
        <v>1</v>
      </c>
      <c r="E41" s="73">
        <v>1</v>
      </c>
      <c r="F41" s="73">
        <v>2</v>
      </c>
      <c r="G41" s="124">
        <v>2</v>
      </c>
      <c r="H41" s="112"/>
      <c r="I41" s="112"/>
      <c r="J41" s="125"/>
      <c r="K41" s="124">
        <v>0.5</v>
      </c>
      <c r="L41" s="124">
        <v>0.5</v>
      </c>
      <c r="M41" s="124">
        <v>4</v>
      </c>
      <c r="N41" s="124">
        <v>1</v>
      </c>
      <c r="O41" s="112"/>
      <c r="P41" s="112"/>
      <c r="Q41" s="125"/>
      <c r="R41" s="177"/>
      <c r="S41" s="98"/>
      <c r="T41" s="177"/>
      <c r="U41" s="177"/>
      <c r="V41" s="86">
        <v>1</v>
      </c>
      <c r="W41" s="87">
        <v>1</v>
      </c>
      <c r="X41" s="88">
        <v>1</v>
      </c>
      <c r="Y41" s="98"/>
      <c r="Z41" s="112"/>
      <c r="AA41" s="112"/>
      <c r="AB41" s="129"/>
      <c r="AC41" s="129"/>
      <c r="AD41" s="91">
        <v>1</v>
      </c>
      <c r="AE41" s="91">
        <v>3</v>
      </c>
      <c r="AF41" s="177"/>
      <c r="AG41" s="98"/>
      <c r="AH41" s="177"/>
      <c r="AI41" s="177"/>
      <c r="AJ41" s="112"/>
      <c r="AK41" s="93">
        <v>2</v>
      </c>
      <c r="AL41" s="129"/>
      <c r="AM41" s="179">
        <v>5.5</v>
      </c>
      <c r="AN41" s="130">
        <v>3</v>
      </c>
      <c r="AO41" s="130">
        <v>2</v>
      </c>
      <c r="AP41" s="129"/>
      <c r="AQ41" s="129"/>
      <c r="AR41" s="130">
        <v>1</v>
      </c>
      <c r="AS41" s="131">
        <v>1.5</v>
      </c>
      <c r="AT41" s="184">
        <v>11.5</v>
      </c>
      <c r="AU41" s="104">
        <v>12</v>
      </c>
      <c r="AV41" s="151">
        <v>19</v>
      </c>
      <c r="AW41" s="105"/>
      <c r="AX41" s="132"/>
      <c r="AY41" s="90"/>
      <c r="AZ41" s="133"/>
      <c r="BA41" s="108">
        <f t="shared" si="1"/>
        <v>18.5</v>
      </c>
      <c r="BB41" s="108">
        <f t="shared" si="1"/>
        <v>16.5</v>
      </c>
      <c r="BC41" s="109">
        <f t="shared" si="1"/>
        <v>27</v>
      </c>
      <c r="BD41" s="110">
        <f t="shared" si="2"/>
        <v>3</v>
      </c>
      <c r="BE41" s="111">
        <f t="shared" si="3"/>
        <v>1</v>
      </c>
      <c r="BF41" s="111">
        <f t="shared" si="3"/>
        <v>1</v>
      </c>
      <c r="BG41" s="112">
        <f t="shared" si="4"/>
        <v>3</v>
      </c>
      <c r="BH41" s="94">
        <f t="shared" si="5"/>
        <v>2</v>
      </c>
      <c r="BI41" s="108">
        <f t="shared" si="5"/>
        <v>4.5</v>
      </c>
      <c r="BJ41" s="113">
        <f t="shared" si="8"/>
        <v>76.5</v>
      </c>
      <c r="BK41" s="677"/>
      <c r="BL41" s="678"/>
      <c r="BM41" s="678"/>
      <c r="BN41" s="678"/>
      <c r="BO41" s="678"/>
      <c r="BP41" s="678"/>
      <c r="BQ41" s="678"/>
      <c r="BR41" s="678"/>
      <c r="BS41" s="678"/>
      <c r="BT41" s="678"/>
      <c r="BU41" s="678"/>
      <c r="BV41" s="678"/>
      <c r="BW41" s="679"/>
      <c r="BX41" s="185"/>
    </row>
    <row r="42" spans="1:76" s="20" customFormat="1" ht="16.5" thickBot="1">
      <c r="A42" s="120">
        <v>28</v>
      </c>
      <c r="B42" s="180">
        <v>351205399</v>
      </c>
      <c r="C42" s="181" t="s">
        <v>88</v>
      </c>
      <c r="D42" s="73">
        <v>2</v>
      </c>
      <c r="E42" s="73">
        <v>1</v>
      </c>
      <c r="F42" s="73">
        <v>1.5</v>
      </c>
      <c r="G42" s="124">
        <v>2</v>
      </c>
      <c r="H42" s="112"/>
      <c r="I42" s="112"/>
      <c r="J42" s="125"/>
      <c r="K42" s="124">
        <v>1</v>
      </c>
      <c r="L42" s="124">
        <v>1</v>
      </c>
      <c r="M42" s="124">
        <v>1.5</v>
      </c>
      <c r="N42" s="124">
        <v>1</v>
      </c>
      <c r="O42" s="112"/>
      <c r="P42" s="112"/>
      <c r="Q42" s="125"/>
      <c r="R42" s="177"/>
      <c r="S42" s="98"/>
      <c r="T42" s="177"/>
      <c r="U42" s="177"/>
      <c r="V42" s="86">
        <v>1</v>
      </c>
      <c r="W42" s="87">
        <v>1</v>
      </c>
      <c r="X42" s="88">
        <v>1</v>
      </c>
      <c r="Y42" s="98"/>
      <c r="Z42" s="112"/>
      <c r="AA42" s="112"/>
      <c r="AB42" s="129"/>
      <c r="AC42" s="129"/>
      <c r="AD42" s="91">
        <v>1</v>
      </c>
      <c r="AE42" s="91">
        <v>3</v>
      </c>
      <c r="AF42" s="177"/>
      <c r="AG42" s="98"/>
      <c r="AH42" s="177"/>
      <c r="AI42" s="177"/>
      <c r="AJ42" s="112"/>
      <c r="AK42" s="93">
        <v>2</v>
      </c>
      <c r="AL42" s="129"/>
      <c r="AM42" s="179">
        <v>5</v>
      </c>
      <c r="AN42" s="130">
        <v>4</v>
      </c>
      <c r="AO42" s="130">
        <v>1.5</v>
      </c>
      <c r="AP42" s="129"/>
      <c r="AQ42" s="129"/>
      <c r="AR42" s="130">
        <v>0</v>
      </c>
      <c r="AS42" s="131">
        <v>1.5</v>
      </c>
      <c r="AT42" s="184">
        <v>11</v>
      </c>
      <c r="AU42" s="104">
        <v>13</v>
      </c>
      <c r="AV42" s="151">
        <v>21</v>
      </c>
      <c r="AW42" s="105"/>
      <c r="AX42" s="132"/>
      <c r="AY42" s="90"/>
      <c r="AZ42" s="133"/>
      <c r="BA42" s="108">
        <f t="shared" si="1"/>
        <v>19</v>
      </c>
      <c r="BB42" s="108">
        <f t="shared" si="1"/>
        <v>19</v>
      </c>
      <c r="BC42" s="109">
        <f t="shared" si="1"/>
        <v>25.5</v>
      </c>
      <c r="BD42" s="110">
        <f t="shared" si="2"/>
        <v>3</v>
      </c>
      <c r="BE42" s="111">
        <f t="shared" si="3"/>
        <v>1</v>
      </c>
      <c r="BF42" s="111">
        <f t="shared" si="3"/>
        <v>1</v>
      </c>
      <c r="BG42" s="112">
        <f t="shared" si="4"/>
        <v>3</v>
      </c>
      <c r="BH42" s="94">
        <f t="shared" si="5"/>
        <v>1</v>
      </c>
      <c r="BI42" s="108">
        <f t="shared" si="5"/>
        <v>4.5</v>
      </c>
      <c r="BJ42" s="113">
        <f t="shared" si="8"/>
        <v>77</v>
      </c>
      <c r="BK42" s="677"/>
      <c r="BL42" s="678"/>
      <c r="BM42" s="678"/>
      <c r="BN42" s="678"/>
      <c r="BO42" s="678"/>
      <c r="BP42" s="678"/>
      <c r="BQ42" s="678"/>
      <c r="BR42" s="678"/>
      <c r="BS42" s="678"/>
      <c r="BT42" s="678"/>
      <c r="BU42" s="678"/>
      <c r="BV42" s="678"/>
      <c r="BW42" s="679"/>
      <c r="BX42" s="185"/>
    </row>
    <row r="43" spans="1:76" s="20" customFormat="1" ht="16.5" thickBot="1">
      <c r="A43" s="120">
        <v>29</v>
      </c>
      <c r="B43" s="180">
        <v>351205501</v>
      </c>
      <c r="C43" s="181" t="s">
        <v>89</v>
      </c>
      <c r="D43" s="73">
        <v>2</v>
      </c>
      <c r="E43" s="73">
        <v>1</v>
      </c>
      <c r="F43" s="73">
        <v>3</v>
      </c>
      <c r="G43" s="124">
        <v>3</v>
      </c>
      <c r="H43" s="112"/>
      <c r="I43" s="112"/>
      <c r="J43" s="125"/>
      <c r="K43" s="124">
        <v>0</v>
      </c>
      <c r="L43" s="124">
        <v>1</v>
      </c>
      <c r="M43" s="124">
        <v>3</v>
      </c>
      <c r="N43" s="124">
        <v>1</v>
      </c>
      <c r="O43" s="112"/>
      <c r="P43" s="112"/>
      <c r="Q43" s="125"/>
      <c r="R43" s="177"/>
      <c r="S43" s="98"/>
      <c r="T43" s="177"/>
      <c r="U43" s="177"/>
      <c r="V43" s="86">
        <v>1</v>
      </c>
      <c r="W43" s="87">
        <v>1</v>
      </c>
      <c r="X43" s="88">
        <v>1</v>
      </c>
      <c r="Y43" s="98"/>
      <c r="Z43" s="112"/>
      <c r="AA43" s="112"/>
      <c r="AB43" s="129"/>
      <c r="AC43" s="129"/>
      <c r="AD43" s="91">
        <v>1</v>
      </c>
      <c r="AE43" s="91">
        <v>4</v>
      </c>
      <c r="AF43" s="177"/>
      <c r="AG43" s="98"/>
      <c r="AH43" s="177"/>
      <c r="AI43" s="177"/>
      <c r="AJ43" s="112"/>
      <c r="AK43" s="93">
        <v>2</v>
      </c>
      <c r="AL43" s="129"/>
      <c r="AM43" s="179">
        <v>5.5</v>
      </c>
      <c r="AN43" s="130">
        <v>5</v>
      </c>
      <c r="AO43" s="130">
        <v>3</v>
      </c>
      <c r="AP43" s="129"/>
      <c r="AQ43" s="129"/>
      <c r="AR43" s="130">
        <v>2</v>
      </c>
      <c r="AS43" s="131">
        <v>1.5</v>
      </c>
      <c r="AT43" s="184">
        <v>12</v>
      </c>
      <c r="AU43" s="104">
        <v>10</v>
      </c>
      <c r="AV43" s="151">
        <v>19</v>
      </c>
      <c r="AW43" s="105"/>
      <c r="AX43" s="132"/>
      <c r="AY43" s="90"/>
      <c r="AZ43" s="133"/>
      <c r="BA43" s="108">
        <f t="shared" si="1"/>
        <v>19.5</v>
      </c>
      <c r="BB43" s="108">
        <f t="shared" si="1"/>
        <v>17</v>
      </c>
      <c r="BC43" s="109">
        <f t="shared" si="1"/>
        <v>28</v>
      </c>
      <c r="BD43" s="110">
        <f t="shared" si="2"/>
        <v>4</v>
      </c>
      <c r="BE43" s="111">
        <f t="shared" si="3"/>
        <v>1</v>
      </c>
      <c r="BF43" s="111">
        <f t="shared" si="3"/>
        <v>1</v>
      </c>
      <c r="BG43" s="112">
        <f t="shared" si="4"/>
        <v>3</v>
      </c>
      <c r="BH43" s="94">
        <f t="shared" si="5"/>
        <v>3</v>
      </c>
      <c r="BI43" s="108">
        <f t="shared" si="5"/>
        <v>5.5</v>
      </c>
      <c r="BJ43" s="113">
        <f t="shared" si="8"/>
        <v>82</v>
      </c>
      <c r="BK43" s="677"/>
      <c r="BL43" s="678"/>
      <c r="BM43" s="678"/>
      <c r="BN43" s="678"/>
      <c r="BO43" s="678"/>
      <c r="BP43" s="678"/>
      <c r="BQ43" s="678"/>
      <c r="BR43" s="678"/>
      <c r="BS43" s="678"/>
      <c r="BT43" s="678"/>
      <c r="BU43" s="678"/>
      <c r="BV43" s="678"/>
      <c r="BW43" s="679"/>
      <c r="BX43" s="185"/>
    </row>
    <row r="44" spans="1:76" s="20" customFormat="1" ht="16.5" thickBot="1">
      <c r="A44" s="186">
        <v>30</v>
      </c>
      <c r="B44" s="180">
        <v>361200401</v>
      </c>
      <c r="C44" s="181" t="s">
        <v>90</v>
      </c>
      <c r="D44" s="73">
        <v>1.5</v>
      </c>
      <c r="E44" s="73">
        <v>0.5</v>
      </c>
      <c r="F44" s="73">
        <v>1</v>
      </c>
      <c r="G44" s="124">
        <v>2</v>
      </c>
      <c r="H44" s="112"/>
      <c r="I44" s="112"/>
      <c r="J44" s="125"/>
      <c r="K44" s="124">
        <v>0</v>
      </c>
      <c r="L44" s="124">
        <v>0</v>
      </c>
      <c r="M44" s="124">
        <v>2</v>
      </c>
      <c r="N44" s="124">
        <v>1</v>
      </c>
      <c r="O44" s="112"/>
      <c r="P44" s="112"/>
      <c r="Q44" s="125"/>
      <c r="R44" s="177"/>
      <c r="S44" s="98"/>
      <c r="T44" s="177"/>
      <c r="U44" s="177"/>
      <c r="V44" s="86">
        <v>1</v>
      </c>
      <c r="W44" s="87">
        <v>1</v>
      </c>
      <c r="X44" s="88">
        <v>1</v>
      </c>
      <c r="Y44" s="98"/>
      <c r="Z44" s="112"/>
      <c r="AA44" s="112"/>
      <c r="AB44" s="129"/>
      <c r="AC44" s="129"/>
      <c r="AD44" s="91">
        <v>1</v>
      </c>
      <c r="AE44" s="91">
        <v>3</v>
      </c>
      <c r="AF44" s="177"/>
      <c r="AG44" s="98"/>
      <c r="AH44" s="177"/>
      <c r="AI44" s="177"/>
      <c r="AJ44" s="112"/>
      <c r="AK44" s="93">
        <v>2</v>
      </c>
      <c r="AL44" s="129"/>
      <c r="AM44" s="179">
        <v>2.5</v>
      </c>
      <c r="AN44" s="130">
        <v>5</v>
      </c>
      <c r="AO44" s="130">
        <v>2.5</v>
      </c>
      <c r="AP44" s="129"/>
      <c r="AQ44" s="129"/>
      <c r="AR44" s="130">
        <v>0</v>
      </c>
      <c r="AS44" s="131">
        <v>1</v>
      </c>
      <c r="AT44" s="184"/>
      <c r="AU44" s="104"/>
      <c r="AV44" s="151"/>
      <c r="AW44" s="105"/>
      <c r="AX44" s="132"/>
      <c r="AY44" s="90"/>
      <c r="AZ44" s="133"/>
      <c r="BA44" s="108">
        <f t="shared" si="1"/>
        <v>4</v>
      </c>
      <c r="BB44" s="108">
        <f t="shared" si="1"/>
        <v>5.5</v>
      </c>
      <c r="BC44" s="109">
        <f t="shared" si="1"/>
        <v>5.5</v>
      </c>
      <c r="BD44" s="110">
        <f t="shared" si="2"/>
        <v>3</v>
      </c>
      <c r="BE44" s="111">
        <f t="shared" si="3"/>
        <v>1</v>
      </c>
      <c r="BF44" s="111">
        <f t="shared" si="3"/>
        <v>1</v>
      </c>
      <c r="BG44" s="112">
        <f t="shared" si="4"/>
        <v>3</v>
      </c>
      <c r="BH44" s="94">
        <f t="shared" si="5"/>
        <v>1</v>
      </c>
      <c r="BI44" s="108">
        <f t="shared" si="5"/>
        <v>4</v>
      </c>
      <c r="BJ44" s="113">
        <f t="shared" si="8"/>
        <v>28</v>
      </c>
      <c r="BK44" s="677"/>
      <c r="BL44" s="678"/>
      <c r="BM44" s="678"/>
      <c r="BN44" s="678"/>
      <c r="BO44" s="678"/>
      <c r="BP44" s="678"/>
      <c r="BQ44" s="678"/>
      <c r="BR44" s="678"/>
      <c r="BS44" s="678"/>
      <c r="BT44" s="678"/>
      <c r="BU44" s="678"/>
      <c r="BV44" s="678"/>
      <c r="BW44" s="679"/>
      <c r="BX44" s="185"/>
    </row>
    <row r="45" spans="1:76" s="20" customFormat="1" ht="16.5" thickBot="1">
      <c r="A45" s="186">
        <v>31</v>
      </c>
      <c r="B45" s="180">
        <v>361200584</v>
      </c>
      <c r="C45" s="181" t="s">
        <v>91</v>
      </c>
      <c r="D45" s="73">
        <v>2</v>
      </c>
      <c r="E45" s="73">
        <v>1</v>
      </c>
      <c r="F45" s="73">
        <v>1.5</v>
      </c>
      <c r="G45" s="124">
        <v>2</v>
      </c>
      <c r="H45" s="112"/>
      <c r="I45" s="112"/>
      <c r="J45" s="125"/>
      <c r="K45" s="124">
        <v>0</v>
      </c>
      <c r="L45" s="124">
        <v>0</v>
      </c>
      <c r="M45" s="124">
        <v>2</v>
      </c>
      <c r="N45" s="124">
        <v>1</v>
      </c>
      <c r="O45" s="112"/>
      <c r="P45" s="112"/>
      <c r="Q45" s="125"/>
      <c r="R45" s="177"/>
      <c r="S45" s="98"/>
      <c r="T45" s="177"/>
      <c r="U45" s="177"/>
      <c r="V45" s="86">
        <v>1</v>
      </c>
      <c r="W45" s="87">
        <v>1</v>
      </c>
      <c r="X45" s="88">
        <v>1</v>
      </c>
      <c r="Y45" s="98"/>
      <c r="Z45" s="112"/>
      <c r="AA45" s="112"/>
      <c r="AB45" s="129"/>
      <c r="AC45" s="129"/>
      <c r="AD45" s="91">
        <v>1</v>
      </c>
      <c r="AE45" s="91">
        <v>3</v>
      </c>
      <c r="AF45" s="177"/>
      <c r="AG45" s="98"/>
      <c r="AH45" s="177"/>
      <c r="AI45" s="177"/>
      <c r="AJ45" s="112"/>
      <c r="AK45" s="93">
        <v>2</v>
      </c>
      <c r="AL45" s="129"/>
      <c r="AM45" s="179">
        <v>3</v>
      </c>
      <c r="AN45" s="130">
        <v>4.5</v>
      </c>
      <c r="AO45" s="130">
        <v>3</v>
      </c>
      <c r="AP45" s="129"/>
      <c r="AQ45" s="129"/>
      <c r="AR45" s="130">
        <v>0</v>
      </c>
      <c r="AS45" s="131">
        <v>1</v>
      </c>
      <c r="AT45" s="184"/>
      <c r="AU45" s="104"/>
      <c r="AV45" s="151"/>
      <c r="AW45" s="105"/>
      <c r="AX45" s="132"/>
      <c r="AY45" s="90"/>
      <c r="AZ45" s="133"/>
      <c r="BA45" s="108">
        <f t="shared" si="1"/>
        <v>5</v>
      </c>
      <c r="BB45" s="108">
        <f t="shared" si="1"/>
        <v>5.5</v>
      </c>
      <c r="BC45" s="109">
        <f t="shared" si="1"/>
        <v>6.5</v>
      </c>
      <c r="BD45" s="110">
        <f t="shared" si="2"/>
        <v>3</v>
      </c>
      <c r="BE45" s="111">
        <f t="shared" si="3"/>
        <v>1</v>
      </c>
      <c r="BF45" s="111">
        <f t="shared" si="3"/>
        <v>1</v>
      </c>
      <c r="BG45" s="112">
        <f t="shared" si="4"/>
        <v>3</v>
      </c>
      <c r="BH45" s="94">
        <f t="shared" si="5"/>
        <v>1</v>
      </c>
      <c r="BI45" s="108">
        <f t="shared" si="5"/>
        <v>4</v>
      </c>
      <c r="BJ45" s="113">
        <f t="shared" si="8"/>
        <v>30</v>
      </c>
      <c r="BK45" s="677"/>
      <c r="BL45" s="678"/>
      <c r="BM45" s="678"/>
      <c r="BN45" s="678"/>
      <c r="BO45" s="678"/>
      <c r="BP45" s="678"/>
      <c r="BQ45" s="678"/>
      <c r="BR45" s="678"/>
      <c r="BS45" s="678"/>
      <c r="BT45" s="678"/>
      <c r="BU45" s="678"/>
      <c r="BV45" s="678"/>
      <c r="BW45" s="679"/>
      <c r="BX45" s="185"/>
    </row>
    <row r="46" spans="1:76" s="20" customFormat="1" ht="16.5" thickBot="1">
      <c r="A46" s="186">
        <v>32</v>
      </c>
      <c r="B46" s="180">
        <v>361200678</v>
      </c>
      <c r="C46" s="181" t="s">
        <v>92</v>
      </c>
      <c r="D46" s="73">
        <v>0.5</v>
      </c>
      <c r="E46" s="73">
        <v>0.5</v>
      </c>
      <c r="F46" s="73">
        <v>2</v>
      </c>
      <c r="G46" s="124">
        <v>2</v>
      </c>
      <c r="H46" s="112"/>
      <c r="I46" s="112"/>
      <c r="J46" s="125"/>
      <c r="K46" s="124">
        <v>0</v>
      </c>
      <c r="L46" s="124">
        <v>0</v>
      </c>
      <c r="M46" s="124">
        <v>0.5</v>
      </c>
      <c r="N46" s="124">
        <v>0.5</v>
      </c>
      <c r="O46" s="112"/>
      <c r="P46" s="112"/>
      <c r="Q46" s="125"/>
      <c r="R46" s="177"/>
      <c r="S46" s="98"/>
      <c r="T46" s="177"/>
      <c r="U46" s="177"/>
      <c r="V46" s="86">
        <v>1</v>
      </c>
      <c r="W46" s="87">
        <v>1</v>
      </c>
      <c r="X46" s="88">
        <v>1</v>
      </c>
      <c r="Y46" s="98"/>
      <c r="Z46" s="112"/>
      <c r="AA46" s="112"/>
      <c r="AB46" s="129"/>
      <c r="AC46" s="129"/>
      <c r="AD46" s="91">
        <v>1</v>
      </c>
      <c r="AE46" s="91">
        <v>3</v>
      </c>
      <c r="AF46" s="177"/>
      <c r="AG46" s="98"/>
      <c r="AH46" s="177"/>
      <c r="AI46" s="177"/>
      <c r="AJ46" s="112"/>
      <c r="AK46" s="93">
        <v>2</v>
      </c>
      <c r="AL46" s="129"/>
      <c r="AM46" s="179">
        <v>3.5</v>
      </c>
      <c r="AN46" s="130">
        <v>3</v>
      </c>
      <c r="AO46" s="130">
        <v>1.5</v>
      </c>
      <c r="AP46" s="129"/>
      <c r="AQ46" s="129"/>
      <c r="AR46" s="130">
        <v>2</v>
      </c>
      <c r="AS46" s="131">
        <v>2</v>
      </c>
      <c r="AT46" s="184"/>
      <c r="AU46" s="104"/>
      <c r="AV46" s="151"/>
      <c r="AW46" s="105"/>
      <c r="AX46" s="132"/>
      <c r="AY46" s="90"/>
      <c r="AZ46" s="133"/>
      <c r="BA46" s="108">
        <f t="shared" si="1"/>
        <v>4</v>
      </c>
      <c r="BB46" s="108">
        <f t="shared" si="1"/>
        <v>3.5</v>
      </c>
      <c r="BC46" s="109">
        <f t="shared" si="1"/>
        <v>4</v>
      </c>
      <c r="BD46" s="110">
        <f t="shared" si="2"/>
        <v>2.5</v>
      </c>
      <c r="BE46" s="111">
        <f t="shared" si="3"/>
        <v>1</v>
      </c>
      <c r="BF46" s="111">
        <f t="shared" si="3"/>
        <v>1</v>
      </c>
      <c r="BG46" s="112">
        <f t="shared" si="4"/>
        <v>3</v>
      </c>
      <c r="BH46" s="94">
        <f t="shared" si="5"/>
        <v>3</v>
      </c>
      <c r="BI46" s="108">
        <f t="shared" si="5"/>
        <v>5</v>
      </c>
      <c r="BJ46" s="113">
        <f t="shared" si="8"/>
        <v>27</v>
      </c>
      <c r="BK46" s="677"/>
      <c r="BL46" s="678"/>
      <c r="BM46" s="678"/>
      <c r="BN46" s="678"/>
      <c r="BO46" s="678"/>
      <c r="BP46" s="678"/>
      <c r="BQ46" s="678"/>
      <c r="BR46" s="678"/>
      <c r="BS46" s="678"/>
      <c r="BT46" s="678"/>
      <c r="BU46" s="678"/>
      <c r="BV46" s="678"/>
      <c r="BW46" s="679"/>
      <c r="BX46" s="185"/>
    </row>
    <row r="47" spans="1:76" s="20" customFormat="1" ht="16.5" thickBot="1">
      <c r="A47" s="186">
        <v>33</v>
      </c>
      <c r="B47" s="180">
        <v>361200690</v>
      </c>
      <c r="C47" s="181" t="s">
        <v>93</v>
      </c>
      <c r="D47" s="73">
        <v>1.5</v>
      </c>
      <c r="E47" s="73">
        <v>0.5</v>
      </c>
      <c r="F47" s="73">
        <v>1.5</v>
      </c>
      <c r="G47" s="124">
        <v>2</v>
      </c>
      <c r="H47" s="112"/>
      <c r="I47" s="112"/>
      <c r="J47" s="125"/>
      <c r="K47" s="124">
        <v>0.5</v>
      </c>
      <c r="L47" s="124">
        <v>0</v>
      </c>
      <c r="M47" s="124">
        <v>2.5</v>
      </c>
      <c r="N47" s="124">
        <v>1</v>
      </c>
      <c r="O47" s="112"/>
      <c r="P47" s="112"/>
      <c r="Q47" s="125"/>
      <c r="R47" s="177"/>
      <c r="S47" s="98"/>
      <c r="T47" s="177"/>
      <c r="U47" s="177"/>
      <c r="V47" s="86">
        <v>1</v>
      </c>
      <c r="W47" s="87">
        <v>1</v>
      </c>
      <c r="X47" s="88">
        <v>1</v>
      </c>
      <c r="Y47" s="98"/>
      <c r="Z47" s="112"/>
      <c r="AA47" s="112"/>
      <c r="AB47" s="129"/>
      <c r="AC47" s="129"/>
      <c r="AD47" s="91">
        <v>1</v>
      </c>
      <c r="AE47" s="91">
        <v>3</v>
      </c>
      <c r="AF47" s="177"/>
      <c r="AG47" s="98"/>
      <c r="AH47" s="177"/>
      <c r="AI47" s="177"/>
      <c r="AJ47" s="112"/>
      <c r="AK47" s="93">
        <v>1.5</v>
      </c>
      <c r="AL47" s="129"/>
      <c r="AM47" s="179">
        <v>5</v>
      </c>
      <c r="AN47" s="130">
        <v>5</v>
      </c>
      <c r="AO47" s="130">
        <v>2</v>
      </c>
      <c r="AP47" s="129"/>
      <c r="AQ47" s="129"/>
      <c r="AR47" s="130">
        <v>1</v>
      </c>
      <c r="AS47" s="131">
        <v>1.5</v>
      </c>
      <c r="AT47" s="184"/>
      <c r="AU47" s="104"/>
      <c r="AV47" s="151"/>
      <c r="AW47" s="105"/>
      <c r="AX47" s="132"/>
      <c r="AY47" s="90"/>
      <c r="AZ47" s="133"/>
      <c r="BA47" s="108">
        <f t="shared" si="1"/>
        <v>7</v>
      </c>
      <c r="BB47" s="108">
        <f t="shared" si="1"/>
        <v>5.5</v>
      </c>
      <c r="BC47" s="109">
        <f t="shared" si="1"/>
        <v>6</v>
      </c>
      <c r="BD47" s="110">
        <f t="shared" si="2"/>
        <v>3</v>
      </c>
      <c r="BE47" s="111">
        <f t="shared" si="3"/>
        <v>1</v>
      </c>
      <c r="BF47" s="111">
        <f t="shared" si="3"/>
        <v>1</v>
      </c>
      <c r="BG47" s="112">
        <f t="shared" si="4"/>
        <v>2.5</v>
      </c>
      <c r="BH47" s="94">
        <f t="shared" si="5"/>
        <v>2</v>
      </c>
      <c r="BI47" s="108">
        <f t="shared" si="5"/>
        <v>4.5</v>
      </c>
      <c r="BJ47" s="113">
        <f t="shared" si="8"/>
        <v>32.5</v>
      </c>
      <c r="BK47" s="677"/>
      <c r="BL47" s="678"/>
      <c r="BM47" s="678"/>
      <c r="BN47" s="678"/>
      <c r="BO47" s="678"/>
      <c r="BP47" s="678"/>
      <c r="BQ47" s="678"/>
      <c r="BR47" s="678"/>
      <c r="BS47" s="678"/>
      <c r="BT47" s="678"/>
      <c r="BU47" s="678"/>
      <c r="BV47" s="678"/>
      <c r="BW47" s="679"/>
      <c r="BX47" s="185"/>
    </row>
    <row r="48" spans="1:76" s="20" customFormat="1" ht="16.5" thickBot="1">
      <c r="A48" s="186">
        <v>34</v>
      </c>
      <c r="B48" s="180">
        <v>361201406</v>
      </c>
      <c r="C48" s="181" t="s">
        <v>94</v>
      </c>
      <c r="D48" s="73">
        <v>1</v>
      </c>
      <c r="E48" s="73">
        <v>0.5</v>
      </c>
      <c r="F48" s="73">
        <v>1</v>
      </c>
      <c r="G48" s="124">
        <v>2.5</v>
      </c>
      <c r="H48" s="112"/>
      <c r="I48" s="112"/>
      <c r="J48" s="125"/>
      <c r="K48" s="124">
        <v>0.5</v>
      </c>
      <c r="L48" s="124">
        <v>0.5</v>
      </c>
      <c r="M48" s="124">
        <v>3</v>
      </c>
      <c r="N48" s="124">
        <v>2</v>
      </c>
      <c r="O48" s="112"/>
      <c r="P48" s="112"/>
      <c r="Q48" s="125"/>
      <c r="R48" s="177"/>
      <c r="S48" s="98"/>
      <c r="T48" s="177"/>
      <c r="U48" s="177"/>
      <c r="V48" s="86">
        <v>1</v>
      </c>
      <c r="W48" s="87">
        <v>1</v>
      </c>
      <c r="X48" s="88">
        <v>1</v>
      </c>
      <c r="Y48" s="98"/>
      <c r="Z48" s="112"/>
      <c r="AA48" s="112"/>
      <c r="AB48" s="129"/>
      <c r="AC48" s="129"/>
      <c r="AD48" s="91">
        <v>1</v>
      </c>
      <c r="AE48" s="91">
        <v>3</v>
      </c>
      <c r="AF48" s="177"/>
      <c r="AG48" s="98"/>
      <c r="AH48" s="177"/>
      <c r="AI48" s="177"/>
      <c r="AJ48" s="112"/>
      <c r="AK48" s="93">
        <v>2</v>
      </c>
      <c r="AL48" s="129"/>
      <c r="AM48" s="179">
        <v>6</v>
      </c>
      <c r="AN48" s="130">
        <v>4</v>
      </c>
      <c r="AO48" s="130">
        <v>1.5</v>
      </c>
      <c r="AP48" s="129"/>
      <c r="AQ48" s="129"/>
      <c r="AR48" s="130">
        <v>0</v>
      </c>
      <c r="AS48" s="131">
        <v>1.5</v>
      </c>
      <c r="AT48" s="184"/>
      <c r="AU48" s="104"/>
      <c r="AV48" s="151"/>
      <c r="AW48" s="105"/>
      <c r="AX48" s="132"/>
      <c r="AY48" s="90"/>
      <c r="AZ48" s="133"/>
      <c r="BA48" s="108">
        <f t="shared" si="1"/>
        <v>7.5</v>
      </c>
      <c r="BB48" s="108">
        <f t="shared" si="1"/>
        <v>5</v>
      </c>
      <c r="BC48" s="109">
        <f t="shared" si="1"/>
        <v>5.5</v>
      </c>
      <c r="BD48" s="110">
        <f t="shared" si="2"/>
        <v>4.5</v>
      </c>
      <c r="BE48" s="111">
        <f t="shared" si="3"/>
        <v>1</v>
      </c>
      <c r="BF48" s="111">
        <f t="shared" si="3"/>
        <v>1</v>
      </c>
      <c r="BG48" s="112">
        <f t="shared" si="4"/>
        <v>3</v>
      </c>
      <c r="BH48" s="94">
        <f t="shared" si="5"/>
        <v>1</v>
      </c>
      <c r="BI48" s="108">
        <f t="shared" si="5"/>
        <v>4.5</v>
      </c>
      <c r="BJ48" s="113">
        <f t="shared" si="8"/>
        <v>33</v>
      </c>
      <c r="BK48" s="677"/>
      <c r="BL48" s="678"/>
      <c r="BM48" s="678"/>
      <c r="BN48" s="678"/>
      <c r="BO48" s="678"/>
      <c r="BP48" s="678"/>
      <c r="BQ48" s="678"/>
      <c r="BR48" s="678"/>
      <c r="BS48" s="678"/>
      <c r="BT48" s="678"/>
      <c r="BU48" s="678"/>
      <c r="BV48" s="678"/>
      <c r="BW48" s="679"/>
      <c r="BX48" s="185"/>
    </row>
    <row r="49" spans="1:76" s="20" customFormat="1" ht="16.5" thickBot="1">
      <c r="A49" s="186">
        <v>35</v>
      </c>
      <c r="B49" s="180">
        <v>361201456</v>
      </c>
      <c r="C49" s="181" t="s">
        <v>95</v>
      </c>
      <c r="D49" s="73">
        <v>1.5</v>
      </c>
      <c r="E49" s="73">
        <v>0.5</v>
      </c>
      <c r="F49" s="73">
        <v>1</v>
      </c>
      <c r="G49" s="124">
        <v>1.5</v>
      </c>
      <c r="H49" s="112"/>
      <c r="I49" s="112"/>
      <c r="J49" s="125"/>
      <c r="K49" s="124">
        <v>0</v>
      </c>
      <c r="L49" s="124">
        <v>0</v>
      </c>
      <c r="M49" s="124">
        <v>2.5</v>
      </c>
      <c r="N49" s="124">
        <v>1</v>
      </c>
      <c r="O49" s="112"/>
      <c r="P49" s="112"/>
      <c r="Q49" s="125"/>
      <c r="R49" s="177"/>
      <c r="S49" s="98"/>
      <c r="T49" s="177"/>
      <c r="U49" s="177"/>
      <c r="V49" s="86">
        <v>1</v>
      </c>
      <c r="W49" s="87">
        <v>1</v>
      </c>
      <c r="X49" s="88">
        <v>1</v>
      </c>
      <c r="Y49" s="98"/>
      <c r="Z49" s="112"/>
      <c r="AA49" s="112"/>
      <c r="AB49" s="129"/>
      <c r="AC49" s="129"/>
      <c r="AD49" s="91">
        <v>1</v>
      </c>
      <c r="AE49" s="91">
        <v>2</v>
      </c>
      <c r="AF49" s="177"/>
      <c r="AG49" s="98"/>
      <c r="AH49" s="177"/>
      <c r="AI49" s="177"/>
      <c r="AJ49" s="112"/>
      <c r="AK49" s="93">
        <v>1.5</v>
      </c>
      <c r="AL49" s="129"/>
      <c r="AM49" s="179">
        <v>1</v>
      </c>
      <c r="AN49" s="130">
        <v>2</v>
      </c>
      <c r="AO49" s="130">
        <v>1.5</v>
      </c>
      <c r="AP49" s="129"/>
      <c r="AQ49" s="129"/>
      <c r="AR49" s="130">
        <v>0.5</v>
      </c>
      <c r="AS49" s="131">
        <v>1</v>
      </c>
      <c r="AT49" s="184"/>
      <c r="AU49" s="104"/>
      <c r="AV49" s="151"/>
      <c r="AW49" s="105"/>
      <c r="AX49" s="132"/>
      <c r="AY49" s="90"/>
      <c r="AZ49" s="133"/>
      <c r="BA49" s="108">
        <f t="shared" si="1"/>
        <v>2.5</v>
      </c>
      <c r="BB49" s="108">
        <f t="shared" si="1"/>
        <v>2.5</v>
      </c>
      <c r="BC49" s="109">
        <f t="shared" si="1"/>
        <v>5</v>
      </c>
      <c r="BD49" s="110">
        <f t="shared" si="2"/>
        <v>2.5</v>
      </c>
      <c r="BE49" s="111">
        <f t="shared" si="3"/>
        <v>1</v>
      </c>
      <c r="BF49" s="111">
        <f t="shared" si="3"/>
        <v>1</v>
      </c>
      <c r="BG49" s="112">
        <f t="shared" si="4"/>
        <v>2.5</v>
      </c>
      <c r="BH49" s="94">
        <f t="shared" si="5"/>
        <v>1.5</v>
      </c>
      <c r="BI49" s="108">
        <f t="shared" si="5"/>
        <v>3</v>
      </c>
      <c r="BJ49" s="113">
        <f t="shared" si="8"/>
        <v>21.5</v>
      </c>
      <c r="BK49" s="677"/>
      <c r="BL49" s="678"/>
      <c r="BM49" s="678"/>
      <c r="BN49" s="678"/>
      <c r="BO49" s="678"/>
      <c r="BP49" s="678"/>
      <c r="BQ49" s="678"/>
      <c r="BR49" s="678"/>
      <c r="BS49" s="678"/>
      <c r="BT49" s="678"/>
      <c r="BU49" s="678"/>
      <c r="BV49" s="678"/>
      <c r="BW49" s="679"/>
      <c r="BX49" s="185"/>
    </row>
    <row r="50" spans="1:76" s="20" customFormat="1" ht="16.5" thickBot="1">
      <c r="A50" s="186">
        <v>36</v>
      </c>
      <c r="B50" s="180">
        <v>361201474</v>
      </c>
      <c r="C50" s="181" t="s">
        <v>96</v>
      </c>
      <c r="D50" s="73">
        <v>1.5</v>
      </c>
      <c r="E50" s="73">
        <v>0.5</v>
      </c>
      <c r="F50" s="73">
        <v>1</v>
      </c>
      <c r="G50" s="124">
        <v>1.5</v>
      </c>
      <c r="H50" s="112"/>
      <c r="I50" s="112"/>
      <c r="J50" s="125"/>
      <c r="K50" s="124">
        <v>0.5</v>
      </c>
      <c r="L50" s="124">
        <v>1.5</v>
      </c>
      <c r="M50" s="124">
        <v>1.5</v>
      </c>
      <c r="N50" s="124">
        <v>1</v>
      </c>
      <c r="O50" s="112"/>
      <c r="P50" s="112"/>
      <c r="Q50" s="125"/>
      <c r="R50" s="177"/>
      <c r="S50" s="98"/>
      <c r="T50" s="177"/>
      <c r="U50" s="177"/>
      <c r="V50" s="86">
        <v>1</v>
      </c>
      <c r="W50" s="87">
        <v>1</v>
      </c>
      <c r="X50" s="88">
        <v>1</v>
      </c>
      <c r="Y50" s="98"/>
      <c r="Z50" s="112"/>
      <c r="AA50" s="112"/>
      <c r="AB50" s="129"/>
      <c r="AC50" s="129"/>
      <c r="AD50" s="91">
        <v>1</v>
      </c>
      <c r="AE50" s="91">
        <v>2</v>
      </c>
      <c r="AF50" s="177"/>
      <c r="AG50" s="98"/>
      <c r="AH50" s="177"/>
      <c r="AI50" s="177"/>
      <c r="AJ50" s="112"/>
      <c r="AK50" s="93">
        <v>2</v>
      </c>
      <c r="AL50" s="129"/>
      <c r="AM50" s="179">
        <v>4</v>
      </c>
      <c r="AN50" s="130">
        <v>2</v>
      </c>
      <c r="AO50" s="130">
        <v>3</v>
      </c>
      <c r="AP50" s="129"/>
      <c r="AQ50" s="129"/>
      <c r="AR50" s="130">
        <v>0</v>
      </c>
      <c r="AS50" s="131">
        <v>1</v>
      </c>
      <c r="AT50" s="184"/>
      <c r="AU50" s="104"/>
      <c r="AV50" s="151"/>
      <c r="AW50" s="105"/>
      <c r="AX50" s="132"/>
      <c r="AY50" s="90"/>
      <c r="AZ50" s="133"/>
      <c r="BA50" s="108">
        <f t="shared" si="1"/>
        <v>6</v>
      </c>
      <c r="BB50" s="108">
        <f t="shared" si="1"/>
        <v>4</v>
      </c>
      <c r="BC50" s="109">
        <f t="shared" si="1"/>
        <v>5.5</v>
      </c>
      <c r="BD50" s="110">
        <f t="shared" si="2"/>
        <v>2.5</v>
      </c>
      <c r="BE50" s="111">
        <f t="shared" si="3"/>
        <v>1</v>
      </c>
      <c r="BF50" s="111">
        <f t="shared" si="3"/>
        <v>1</v>
      </c>
      <c r="BG50" s="112">
        <f t="shared" si="4"/>
        <v>3</v>
      </c>
      <c r="BH50" s="94">
        <f t="shared" si="5"/>
        <v>1</v>
      </c>
      <c r="BI50" s="108">
        <f t="shared" si="5"/>
        <v>3</v>
      </c>
      <c r="BJ50" s="113">
        <f t="shared" si="8"/>
        <v>27</v>
      </c>
      <c r="BK50" s="677"/>
      <c r="BL50" s="678"/>
      <c r="BM50" s="678"/>
      <c r="BN50" s="678"/>
      <c r="BO50" s="678"/>
      <c r="BP50" s="678"/>
      <c r="BQ50" s="678"/>
      <c r="BR50" s="678"/>
      <c r="BS50" s="678"/>
      <c r="BT50" s="678"/>
      <c r="BU50" s="678"/>
      <c r="BV50" s="678"/>
      <c r="BW50" s="679"/>
      <c r="BX50" s="185"/>
    </row>
    <row r="51" spans="1:76" s="20" customFormat="1" ht="16.5" thickBot="1">
      <c r="A51" s="186">
        <v>37</v>
      </c>
      <c r="B51" s="180">
        <v>362200245</v>
      </c>
      <c r="C51" s="181" t="s">
        <v>97</v>
      </c>
      <c r="D51" s="73">
        <v>0</v>
      </c>
      <c r="E51" s="73">
        <v>0</v>
      </c>
      <c r="F51" s="73">
        <v>0.5</v>
      </c>
      <c r="G51" s="124">
        <v>0.5</v>
      </c>
      <c r="H51" s="112"/>
      <c r="I51" s="112"/>
      <c r="J51" s="125"/>
      <c r="K51" s="124">
        <v>0.5</v>
      </c>
      <c r="L51" s="124">
        <v>0.5</v>
      </c>
      <c r="M51" s="124">
        <v>2.5</v>
      </c>
      <c r="N51" s="124">
        <v>1</v>
      </c>
      <c r="O51" s="112"/>
      <c r="P51" s="112"/>
      <c r="Q51" s="125"/>
      <c r="R51" s="177"/>
      <c r="S51" s="98"/>
      <c r="T51" s="177"/>
      <c r="U51" s="177"/>
      <c r="V51" s="86">
        <v>1</v>
      </c>
      <c r="W51" s="87">
        <v>1</v>
      </c>
      <c r="X51" s="88">
        <v>1</v>
      </c>
      <c r="Y51" s="98"/>
      <c r="Z51" s="112"/>
      <c r="AA51" s="112"/>
      <c r="AB51" s="129"/>
      <c r="AC51" s="129"/>
      <c r="AD51" s="91">
        <v>1</v>
      </c>
      <c r="AE51" s="91">
        <v>2</v>
      </c>
      <c r="AF51" s="177"/>
      <c r="AG51" s="98"/>
      <c r="AH51" s="177"/>
      <c r="AI51" s="177"/>
      <c r="AJ51" s="112"/>
      <c r="AK51" s="93">
        <v>1.5</v>
      </c>
      <c r="AL51" s="129"/>
      <c r="AM51" s="179">
        <v>3</v>
      </c>
      <c r="AN51" s="130">
        <v>1</v>
      </c>
      <c r="AO51" s="130">
        <v>2.5</v>
      </c>
      <c r="AP51" s="129"/>
      <c r="AQ51" s="129"/>
      <c r="AR51" s="130">
        <v>0</v>
      </c>
      <c r="AS51" s="131">
        <v>0</v>
      </c>
      <c r="AT51" s="184"/>
      <c r="AU51" s="104"/>
      <c r="AV51" s="151"/>
      <c r="AW51" s="105"/>
      <c r="AX51" s="132"/>
      <c r="AY51" s="90"/>
      <c r="AZ51" s="133"/>
      <c r="BA51" s="108">
        <f t="shared" si="1"/>
        <v>3.5</v>
      </c>
      <c r="BB51" s="108">
        <f t="shared" si="1"/>
        <v>1.5</v>
      </c>
      <c r="BC51" s="109">
        <f t="shared" si="1"/>
        <v>5.5</v>
      </c>
      <c r="BD51" s="110">
        <f t="shared" si="2"/>
        <v>1.5</v>
      </c>
      <c r="BE51" s="111">
        <f t="shared" si="3"/>
        <v>1</v>
      </c>
      <c r="BF51" s="111">
        <f t="shared" si="3"/>
        <v>1</v>
      </c>
      <c r="BG51" s="112">
        <f t="shared" si="4"/>
        <v>2.5</v>
      </c>
      <c r="BH51" s="94">
        <f t="shared" si="5"/>
        <v>1</v>
      </c>
      <c r="BI51" s="108">
        <f t="shared" si="5"/>
        <v>2</v>
      </c>
      <c r="BJ51" s="113">
        <f t="shared" si="8"/>
        <v>19.5</v>
      </c>
      <c r="BK51" s="677"/>
      <c r="BL51" s="678"/>
      <c r="BM51" s="678"/>
      <c r="BN51" s="678"/>
      <c r="BO51" s="678"/>
      <c r="BP51" s="678"/>
      <c r="BQ51" s="678"/>
      <c r="BR51" s="678"/>
      <c r="BS51" s="678"/>
      <c r="BT51" s="678"/>
      <c r="BU51" s="678"/>
      <c r="BV51" s="678"/>
      <c r="BW51" s="679"/>
      <c r="BX51" s="185"/>
    </row>
    <row r="52" spans="1:76" s="20" customFormat="1" ht="16.5" thickBot="1">
      <c r="A52" s="186">
        <v>38</v>
      </c>
      <c r="B52" s="180">
        <v>362200280</v>
      </c>
      <c r="C52" s="181" t="s">
        <v>98</v>
      </c>
      <c r="D52" s="73">
        <v>1</v>
      </c>
      <c r="E52" s="73">
        <v>1</v>
      </c>
      <c r="F52" s="73">
        <v>1</v>
      </c>
      <c r="G52" s="124">
        <v>1.5</v>
      </c>
      <c r="H52" s="112"/>
      <c r="I52" s="112"/>
      <c r="J52" s="125"/>
      <c r="K52" s="124">
        <v>1</v>
      </c>
      <c r="L52" s="124">
        <v>0.5</v>
      </c>
      <c r="M52" s="124">
        <v>2</v>
      </c>
      <c r="N52" s="124">
        <v>1</v>
      </c>
      <c r="O52" s="112"/>
      <c r="P52" s="112"/>
      <c r="Q52" s="125"/>
      <c r="R52" s="177"/>
      <c r="S52" s="98"/>
      <c r="T52" s="177"/>
      <c r="U52" s="177"/>
      <c r="V52" s="86">
        <v>1</v>
      </c>
      <c r="W52" s="87">
        <v>1</v>
      </c>
      <c r="X52" s="88">
        <v>1</v>
      </c>
      <c r="Y52" s="98"/>
      <c r="Z52" s="112"/>
      <c r="AA52" s="112"/>
      <c r="AB52" s="129"/>
      <c r="AC52" s="129"/>
      <c r="AD52" s="91">
        <v>1</v>
      </c>
      <c r="AE52" s="91">
        <v>3</v>
      </c>
      <c r="AF52" s="177"/>
      <c r="AG52" s="98"/>
      <c r="AH52" s="177"/>
      <c r="AI52" s="177"/>
      <c r="AJ52" s="112"/>
      <c r="AK52" s="93">
        <v>1.5</v>
      </c>
      <c r="AL52" s="129"/>
      <c r="AM52" s="179">
        <v>3.5</v>
      </c>
      <c r="AN52" s="130">
        <v>3.5</v>
      </c>
      <c r="AO52" s="130">
        <v>2</v>
      </c>
      <c r="AP52" s="129"/>
      <c r="AQ52" s="129"/>
      <c r="AR52" s="130">
        <v>0</v>
      </c>
      <c r="AS52" s="131">
        <v>2</v>
      </c>
      <c r="AT52" s="184"/>
      <c r="AU52" s="104"/>
      <c r="AV52" s="151"/>
      <c r="AW52" s="105"/>
      <c r="AX52" s="132"/>
      <c r="AY52" s="90"/>
      <c r="AZ52" s="133"/>
      <c r="BA52" s="108">
        <f t="shared" si="1"/>
        <v>5.5</v>
      </c>
      <c r="BB52" s="108">
        <f t="shared" si="1"/>
        <v>5</v>
      </c>
      <c r="BC52" s="109">
        <f t="shared" si="1"/>
        <v>5</v>
      </c>
      <c r="BD52" s="110">
        <f t="shared" si="2"/>
        <v>2.5</v>
      </c>
      <c r="BE52" s="111">
        <f t="shared" si="3"/>
        <v>1</v>
      </c>
      <c r="BF52" s="111">
        <f t="shared" si="3"/>
        <v>1</v>
      </c>
      <c r="BG52" s="112">
        <f t="shared" si="4"/>
        <v>2.5</v>
      </c>
      <c r="BH52" s="94">
        <f t="shared" si="5"/>
        <v>1</v>
      </c>
      <c r="BI52" s="108">
        <f t="shared" si="5"/>
        <v>5</v>
      </c>
      <c r="BJ52" s="113">
        <f t="shared" si="8"/>
        <v>28.5</v>
      </c>
      <c r="BK52" s="677"/>
      <c r="BL52" s="678"/>
      <c r="BM52" s="678"/>
      <c r="BN52" s="678"/>
      <c r="BO52" s="678"/>
      <c r="BP52" s="678"/>
      <c r="BQ52" s="678"/>
      <c r="BR52" s="678"/>
      <c r="BS52" s="678"/>
      <c r="BT52" s="678"/>
      <c r="BU52" s="678"/>
      <c r="BV52" s="678"/>
      <c r="BW52" s="679"/>
      <c r="BX52" s="185"/>
    </row>
    <row r="53" spans="1:76" s="20" customFormat="1" ht="16.5" thickBot="1">
      <c r="A53" s="186">
        <v>39</v>
      </c>
      <c r="B53" s="180">
        <v>362201159</v>
      </c>
      <c r="C53" s="181" t="s">
        <v>99</v>
      </c>
      <c r="D53" s="73">
        <v>1.5</v>
      </c>
      <c r="E53" s="73">
        <v>0.5</v>
      </c>
      <c r="F53" s="73">
        <v>0.5</v>
      </c>
      <c r="G53" s="124">
        <v>0.5</v>
      </c>
      <c r="H53" s="112"/>
      <c r="I53" s="112"/>
      <c r="J53" s="125"/>
      <c r="K53" s="124">
        <v>0</v>
      </c>
      <c r="L53" s="124">
        <v>0</v>
      </c>
      <c r="M53" s="124">
        <v>1</v>
      </c>
      <c r="N53" s="124">
        <v>1</v>
      </c>
      <c r="O53" s="112"/>
      <c r="P53" s="112"/>
      <c r="Q53" s="125"/>
      <c r="R53" s="177"/>
      <c r="S53" s="98"/>
      <c r="T53" s="177"/>
      <c r="U53" s="177"/>
      <c r="V53" s="86">
        <v>1</v>
      </c>
      <c r="W53" s="87">
        <v>1</v>
      </c>
      <c r="X53" s="88">
        <v>1</v>
      </c>
      <c r="Y53" s="98"/>
      <c r="Z53" s="112"/>
      <c r="AA53" s="112"/>
      <c r="AB53" s="129"/>
      <c r="AC53" s="129"/>
      <c r="AD53" s="91">
        <v>1</v>
      </c>
      <c r="AE53" s="91">
        <v>1</v>
      </c>
      <c r="AF53" s="177"/>
      <c r="AG53" s="98"/>
      <c r="AH53" s="177"/>
      <c r="AI53" s="177"/>
      <c r="AJ53" s="112"/>
      <c r="AK53" s="93">
        <v>1.5</v>
      </c>
      <c r="AL53" s="129"/>
      <c r="AM53" s="179">
        <v>1</v>
      </c>
      <c r="AN53" s="130">
        <v>1</v>
      </c>
      <c r="AO53" s="130">
        <v>1.5</v>
      </c>
      <c r="AP53" s="129"/>
      <c r="AQ53" s="129"/>
      <c r="AR53" s="130">
        <v>0</v>
      </c>
      <c r="AS53" s="131">
        <v>0.5</v>
      </c>
      <c r="AT53" s="184"/>
      <c r="AU53" s="104"/>
      <c r="AV53" s="151"/>
      <c r="AW53" s="105"/>
      <c r="AX53" s="132"/>
      <c r="AY53" s="90"/>
      <c r="AZ53" s="133"/>
      <c r="BA53" s="108">
        <f t="shared" si="1"/>
        <v>2.5</v>
      </c>
      <c r="BB53" s="108">
        <f t="shared" si="1"/>
        <v>1.5</v>
      </c>
      <c r="BC53" s="109">
        <f t="shared" si="1"/>
        <v>3</v>
      </c>
      <c r="BD53" s="110">
        <f t="shared" si="2"/>
        <v>1.5</v>
      </c>
      <c r="BE53" s="111">
        <f t="shared" si="3"/>
        <v>1</v>
      </c>
      <c r="BF53" s="111">
        <f t="shared" si="3"/>
        <v>1</v>
      </c>
      <c r="BG53" s="112">
        <f t="shared" si="4"/>
        <v>2.5</v>
      </c>
      <c r="BH53" s="94">
        <f t="shared" si="5"/>
        <v>1</v>
      </c>
      <c r="BI53" s="108">
        <f t="shared" si="5"/>
        <v>1.5</v>
      </c>
      <c r="BJ53" s="113">
        <f t="shared" si="8"/>
        <v>15.5</v>
      </c>
      <c r="BK53" s="677"/>
      <c r="BL53" s="678"/>
      <c r="BM53" s="678"/>
      <c r="BN53" s="678"/>
      <c r="BO53" s="678"/>
      <c r="BP53" s="678"/>
      <c r="BQ53" s="678"/>
      <c r="BR53" s="678"/>
      <c r="BS53" s="678"/>
      <c r="BT53" s="678"/>
      <c r="BU53" s="678"/>
      <c r="BV53" s="678"/>
      <c r="BW53" s="679"/>
      <c r="BX53" s="185"/>
    </row>
    <row r="54" spans="1:76" s="20" customFormat="1" ht="16.5" thickBot="1">
      <c r="A54" s="186">
        <v>40</v>
      </c>
      <c r="B54" s="180">
        <v>362203928</v>
      </c>
      <c r="C54" s="181" t="s">
        <v>100</v>
      </c>
      <c r="D54" s="73">
        <v>2</v>
      </c>
      <c r="E54" s="73">
        <v>1</v>
      </c>
      <c r="F54" s="73">
        <v>2</v>
      </c>
      <c r="G54" s="124">
        <v>2.5</v>
      </c>
      <c r="H54" s="112"/>
      <c r="I54" s="112"/>
      <c r="J54" s="125"/>
      <c r="K54" s="124">
        <v>0.5</v>
      </c>
      <c r="L54" s="124">
        <v>0.5</v>
      </c>
      <c r="M54" s="124">
        <v>3.5</v>
      </c>
      <c r="N54" s="124">
        <v>1</v>
      </c>
      <c r="O54" s="112"/>
      <c r="P54" s="112"/>
      <c r="Q54" s="125"/>
      <c r="R54" s="177"/>
      <c r="S54" s="98"/>
      <c r="T54" s="177"/>
      <c r="U54" s="177"/>
      <c r="V54" s="86">
        <v>1</v>
      </c>
      <c r="W54" s="87">
        <v>1</v>
      </c>
      <c r="X54" s="88">
        <v>1</v>
      </c>
      <c r="Y54" s="98"/>
      <c r="Z54" s="112"/>
      <c r="AA54" s="112"/>
      <c r="AB54" s="129"/>
      <c r="AC54" s="129"/>
      <c r="AD54" s="91">
        <v>1</v>
      </c>
      <c r="AE54" s="91">
        <v>3</v>
      </c>
      <c r="AF54" s="177"/>
      <c r="AG54" s="98"/>
      <c r="AH54" s="177"/>
      <c r="AI54" s="177"/>
      <c r="AJ54" s="112"/>
      <c r="AK54" s="93">
        <v>1.5</v>
      </c>
      <c r="AL54" s="129"/>
      <c r="AM54" s="179">
        <v>5</v>
      </c>
      <c r="AN54" s="130">
        <v>3</v>
      </c>
      <c r="AO54" s="130">
        <v>2</v>
      </c>
      <c r="AP54" s="129"/>
      <c r="AQ54" s="129"/>
      <c r="AR54" s="130">
        <v>0</v>
      </c>
      <c r="AS54" s="131">
        <v>1</v>
      </c>
      <c r="AT54" s="184"/>
      <c r="AU54" s="104"/>
      <c r="AV54" s="151"/>
      <c r="AW54" s="105"/>
      <c r="AX54" s="132"/>
      <c r="AY54" s="90"/>
      <c r="AZ54" s="133"/>
      <c r="BA54" s="108">
        <f t="shared" si="1"/>
        <v>7.5</v>
      </c>
      <c r="BB54" s="108">
        <f t="shared" si="1"/>
        <v>4.5</v>
      </c>
      <c r="BC54" s="109">
        <f t="shared" si="1"/>
        <v>7.5</v>
      </c>
      <c r="BD54" s="110">
        <f t="shared" si="2"/>
        <v>3.5</v>
      </c>
      <c r="BE54" s="111">
        <f t="shared" si="3"/>
        <v>1</v>
      </c>
      <c r="BF54" s="111">
        <f t="shared" si="3"/>
        <v>1</v>
      </c>
      <c r="BG54" s="112">
        <f t="shared" si="4"/>
        <v>2.5</v>
      </c>
      <c r="BH54" s="94">
        <f t="shared" si="5"/>
        <v>1</v>
      </c>
      <c r="BI54" s="108">
        <f t="shared" si="5"/>
        <v>4</v>
      </c>
      <c r="BJ54" s="113">
        <f t="shared" si="8"/>
        <v>32.5</v>
      </c>
      <c r="BK54" s="677"/>
      <c r="BL54" s="678"/>
      <c r="BM54" s="678"/>
      <c r="BN54" s="678"/>
      <c r="BO54" s="678"/>
      <c r="BP54" s="678"/>
      <c r="BQ54" s="678"/>
      <c r="BR54" s="678"/>
      <c r="BS54" s="678"/>
      <c r="BT54" s="678"/>
      <c r="BU54" s="678"/>
      <c r="BV54" s="678"/>
      <c r="BW54" s="679"/>
      <c r="BX54" s="185"/>
    </row>
    <row r="55" spans="1:76" s="20" customFormat="1" ht="16.5" thickBot="1">
      <c r="A55" s="186">
        <v>41</v>
      </c>
      <c r="B55" s="180">
        <v>362204936</v>
      </c>
      <c r="C55" s="181" t="s">
        <v>101</v>
      </c>
      <c r="D55" s="73">
        <v>2</v>
      </c>
      <c r="E55" s="73">
        <v>1</v>
      </c>
      <c r="F55" s="73">
        <v>3</v>
      </c>
      <c r="G55" s="124">
        <v>4</v>
      </c>
      <c r="H55" s="112"/>
      <c r="I55" s="112"/>
      <c r="J55" s="125"/>
      <c r="K55" s="124">
        <v>1</v>
      </c>
      <c r="L55" s="124">
        <v>1</v>
      </c>
      <c r="M55" s="124">
        <v>5</v>
      </c>
      <c r="N55" s="124">
        <v>3</v>
      </c>
      <c r="O55" s="112"/>
      <c r="P55" s="112"/>
      <c r="Q55" s="125"/>
      <c r="R55" s="177"/>
      <c r="S55" s="98"/>
      <c r="T55" s="177"/>
      <c r="U55" s="177"/>
      <c r="V55" s="86">
        <v>1</v>
      </c>
      <c r="W55" s="87">
        <v>1</v>
      </c>
      <c r="X55" s="88">
        <v>1</v>
      </c>
      <c r="Y55" s="98"/>
      <c r="Z55" s="112"/>
      <c r="AA55" s="112"/>
      <c r="AB55" s="129"/>
      <c r="AC55" s="129"/>
      <c r="AD55" s="91">
        <v>1</v>
      </c>
      <c r="AE55" s="91">
        <v>4</v>
      </c>
      <c r="AF55" s="177"/>
      <c r="AG55" s="98"/>
      <c r="AH55" s="177"/>
      <c r="AI55" s="177"/>
      <c r="AJ55" s="112"/>
      <c r="AK55" s="93">
        <v>2</v>
      </c>
      <c r="AL55" s="129"/>
      <c r="AM55" s="179">
        <v>7</v>
      </c>
      <c r="AN55" s="130">
        <v>5</v>
      </c>
      <c r="AO55" s="130">
        <v>3</v>
      </c>
      <c r="AP55" s="129"/>
      <c r="AQ55" s="129"/>
      <c r="AR55" s="130">
        <v>3</v>
      </c>
      <c r="AS55" s="131">
        <v>2</v>
      </c>
      <c r="AT55" s="184"/>
      <c r="AU55" s="104"/>
      <c r="AV55" s="151"/>
      <c r="AW55" s="105"/>
      <c r="AX55" s="132"/>
      <c r="AY55" s="90"/>
      <c r="AZ55" s="133"/>
      <c r="BA55" s="108">
        <f t="shared" si="1"/>
        <v>10</v>
      </c>
      <c r="BB55" s="108">
        <f t="shared" si="1"/>
        <v>7</v>
      </c>
      <c r="BC55" s="109">
        <f t="shared" si="1"/>
        <v>11</v>
      </c>
      <c r="BD55" s="110">
        <f t="shared" si="2"/>
        <v>7</v>
      </c>
      <c r="BE55" s="111">
        <f t="shared" si="3"/>
        <v>1</v>
      </c>
      <c r="BF55" s="111">
        <f t="shared" si="3"/>
        <v>1</v>
      </c>
      <c r="BG55" s="112">
        <f t="shared" si="4"/>
        <v>3</v>
      </c>
      <c r="BH55" s="94">
        <f t="shared" si="5"/>
        <v>4</v>
      </c>
      <c r="BI55" s="108">
        <f t="shared" si="5"/>
        <v>6</v>
      </c>
      <c r="BJ55" s="113">
        <f t="shared" si="8"/>
        <v>50</v>
      </c>
      <c r="BK55" s="677"/>
      <c r="BL55" s="678"/>
      <c r="BM55" s="678"/>
      <c r="BN55" s="678"/>
      <c r="BO55" s="678"/>
      <c r="BP55" s="678"/>
      <c r="BQ55" s="678"/>
      <c r="BR55" s="678"/>
      <c r="BS55" s="678"/>
      <c r="BT55" s="678"/>
      <c r="BU55" s="678"/>
      <c r="BV55" s="678"/>
      <c r="BW55" s="679"/>
      <c r="BX55" s="185"/>
    </row>
    <row r="56" spans="1:76" s="20" customFormat="1" ht="16.5" thickBot="1">
      <c r="A56" s="186">
        <v>42</v>
      </c>
      <c r="B56" s="180">
        <v>362204968</v>
      </c>
      <c r="C56" s="181" t="s">
        <v>102</v>
      </c>
      <c r="D56" s="73">
        <v>1</v>
      </c>
      <c r="E56" s="73">
        <v>0.5</v>
      </c>
      <c r="F56" s="73">
        <v>0.5</v>
      </c>
      <c r="G56" s="124">
        <v>1</v>
      </c>
      <c r="H56" s="112"/>
      <c r="I56" s="112"/>
      <c r="J56" s="125"/>
      <c r="K56" s="124">
        <v>0.5</v>
      </c>
      <c r="L56" s="124">
        <v>0.5</v>
      </c>
      <c r="M56" s="124">
        <v>3</v>
      </c>
      <c r="N56" s="124">
        <v>2</v>
      </c>
      <c r="O56" s="112"/>
      <c r="P56" s="112"/>
      <c r="Q56" s="125"/>
      <c r="R56" s="177"/>
      <c r="S56" s="98"/>
      <c r="T56" s="177"/>
      <c r="U56" s="177"/>
      <c r="V56" s="86">
        <v>1</v>
      </c>
      <c r="W56" s="87">
        <v>1</v>
      </c>
      <c r="X56" s="88">
        <v>1</v>
      </c>
      <c r="Y56" s="98"/>
      <c r="Z56" s="112"/>
      <c r="AA56" s="112"/>
      <c r="AB56" s="129"/>
      <c r="AC56" s="129"/>
      <c r="AD56" s="91">
        <v>1</v>
      </c>
      <c r="AE56" s="91">
        <v>0</v>
      </c>
      <c r="AF56" s="177"/>
      <c r="AG56" s="98"/>
      <c r="AH56" s="177"/>
      <c r="AI56" s="177"/>
      <c r="AJ56" s="112"/>
      <c r="AK56" s="93">
        <v>2</v>
      </c>
      <c r="AL56" s="129"/>
      <c r="AM56" s="179">
        <v>0</v>
      </c>
      <c r="AN56" s="130">
        <v>0</v>
      </c>
      <c r="AO56" s="130">
        <v>0</v>
      </c>
      <c r="AP56" s="129"/>
      <c r="AQ56" s="129"/>
      <c r="AR56" s="130">
        <v>0</v>
      </c>
      <c r="AS56" s="131">
        <v>0</v>
      </c>
      <c r="AT56" s="184"/>
      <c r="AU56" s="104"/>
      <c r="AV56" s="151"/>
      <c r="AW56" s="105"/>
      <c r="AX56" s="132"/>
      <c r="AY56" s="90"/>
      <c r="AZ56" s="133"/>
      <c r="BA56" s="108">
        <f t="shared" si="1"/>
        <v>1.5</v>
      </c>
      <c r="BB56" s="108">
        <f t="shared" si="1"/>
        <v>1</v>
      </c>
      <c r="BC56" s="109">
        <f t="shared" si="1"/>
        <v>3.5</v>
      </c>
      <c r="BD56" s="110">
        <f t="shared" si="2"/>
        <v>3</v>
      </c>
      <c r="BE56" s="111">
        <f t="shared" si="3"/>
        <v>1</v>
      </c>
      <c r="BF56" s="111">
        <f t="shared" si="3"/>
        <v>1</v>
      </c>
      <c r="BG56" s="112">
        <f t="shared" si="4"/>
        <v>3</v>
      </c>
      <c r="BH56" s="94">
        <f t="shared" si="5"/>
        <v>1</v>
      </c>
      <c r="BI56" s="108">
        <f t="shared" si="5"/>
        <v>0</v>
      </c>
      <c r="BJ56" s="113">
        <f t="shared" si="8"/>
        <v>15</v>
      </c>
      <c r="BK56" s="677"/>
      <c r="BL56" s="678"/>
      <c r="BM56" s="678"/>
      <c r="BN56" s="678"/>
      <c r="BO56" s="678"/>
      <c r="BP56" s="678"/>
      <c r="BQ56" s="678"/>
      <c r="BR56" s="678"/>
      <c r="BS56" s="678"/>
      <c r="BT56" s="678"/>
      <c r="BU56" s="678"/>
      <c r="BV56" s="678"/>
      <c r="BW56" s="679"/>
      <c r="BX56" s="185"/>
    </row>
    <row r="57" spans="1:76" s="20" customFormat="1" ht="16.5" thickBot="1">
      <c r="A57" s="186">
        <v>43</v>
      </c>
      <c r="B57" s="180">
        <v>331202574</v>
      </c>
      <c r="C57" s="181" t="s">
        <v>103</v>
      </c>
      <c r="D57" s="73">
        <v>2</v>
      </c>
      <c r="E57" s="73">
        <v>1</v>
      </c>
      <c r="F57" s="73">
        <v>3</v>
      </c>
      <c r="G57" s="124">
        <v>3</v>
      </c>
      <c r="H57" s="112"/>
      <c r="I57" s="112"/>
      <c r="J57" s="125"/>
      <c r="K57" s="124">
        <v>0.5</v>
      </c>
      <c r="L57" s="124">
        <v>1.5</v>
      </c>
      <c r="M57" s="124">
        <v>5</v>
      </c>
      <c r="N57" s="124">
        <v>3</v>
      </c>
      <c r="O57" s="112"/>
      <c r="P57" s="112"/>
      <c r="Q57" s="125"/>
      <c r="R57" s="177"/>
      <c r="S57" s="98"/>
      <c r="T57" s="177"/>
      <c r="U57" s="177"/>
      <c r="V57" s="86">
        <v>1</v>
      </c>
      <c r="W57" s="87">
        <v>1</v>
      </c>
      <c r="X57" s="88">
        <v>1</v>
      </c>
      <c r="Y57" s="98"/>
      <c r="Z57" s="112"/>
      <c r="AA57" s="112"/>
      <c r="AB57" s="129"/>
      <c r="AC57" s="129"/>
      <c r="AD57" s="91">
        <v>1</v>
      </c>
      <c r="AE57" s="91">
        <v>4</v>
      </c>
      <c r="AF57" s="177"/>
      <c r="AG57" s="98"/>
      <c r="AH57" s="177"/>
      <c r="AI57" s="177"/>
      <c r="AJ57" s="112"/>
      <c r="AK57" s="93">
        <v>2</v>
      </c>
      <c r="AL57" s="129"/>
      <c r="AM57" s="179">
        <v>6.5</v>
      </c>
      <c r="AN57" s="130">
        <v>4.5</v>
      </c>
      <c r="AO57" s="130">
        <v>3</v>
      </c>
      <c r="AP57" s="129"/>
      <c r="AQ57" s="129"/>
      <c r="AR57" s="130">
        <v>3</v>
      </c>
      <c r="AS57" s="131">
        <v>2</v>
      </c>
      <c r="AT57" s="184"/>
      <c r="AU57" s="104"/>
      <c r="AV57" s="151"/>
      <c r="AW57" s="105"/>
      <c r="AX57" s="132"/>
      <c r="AY57" s="90"/>
      <c r="AZ57" s="133"/>
      <c r="BA57" s="108">
        <f t="shared" si="1"/>
        <v>9</v>
      </c>
      <c r="BB57" s="108">
        <f t="shared" si="1"/>
        <v>7</v>
      </c>
      <c r="BC57" s="109">
        <f t="shared" si="1"/>
        <v>11</v>
      </c>
      <c r="BD57" s="110">
        <f t="shared" si="2"/>
        <v>6</v>
      </c>
      <c r="BE57" s="111">
        <f t="shared" si="3"/>
        <v>1</v>
      </c>
      <c r="BF57" s="111">
        <f t="shared" si="3"/>
        <v>1</v>
      </c>
      <c r="BG57" s="112">
        <f t="shared" si="4"/>
        <v>3</v>
      </c>
      <c r="BH57" s="94">
        <f t="shared" si="5"/>
        <v>4</v>
      </c>
      <c r="BI57" s="108">
        <f t="shared" si="5"/>
        <v>6</v>
      </c>
      <c r="BJ57" s="113">
        <f t="shared" si="8"/>
        <v>48</v>
      </c>
      <c r="BK57" s="677"/>
      <c r="BL57" s="678"/>
      <c r="BM57" s="678"/>
      <c r="BN57" s="678"/>
      <c r="BO57" s="678"/>
      <c r="BP57" s="678"/>
      <c r="BQ57" s="678"/>
      <c r="BR57" s="678"/>
      <c r="BS57" s="678"/>
      <c r="BT57" s="678"/>
      <c r="BU57" s="678"/>
      <c r="BV57" s="678"/>
      <c r="BW57" s="679"/>
      <c r="BX57" s="185"/>
    </row>
    <row r="58" spans="1:76" s="20" customFormat="1" ht="16.5" thickBot="1">
      <c r="A58" s="186">
        <v>44</v>
      </c>
      <c r="B58" s="180">
        <v>341203870</v>
      </c>
      <c r="C58" s="181" t="s">
        <v>104</v>
      </c>
      <c r="D58" s="73">
        <v>1.5</v>
      </c>
      <c r="E58" s="73">
        <v>1</v>
      </c>
      <c r="F58" s="73">
        <v>2</v>
      </c>
      <c r="G58" s="124">
        <v>2.5</v>
      </c>
      <c r="H58" s="112"/>
      <c r="I58" s="112"/>
      <c r="J58" s="125"/>
      <c r="K58" s="124">
        <v>1</v>
      </c>
      <c r="L58" s="124">
        <v>0.5</v>
      </c>
      <c r="M58" s="124">
        <v>3.5</v>
      </c>
      <c r="N58" s="124">
        <v>2</v>
      </c>
      <c r="O58" s="112"/>
      <c r="P58" s="112"/>
      <c r="Q58" s="125"/>
      <c r="R58" s="177"/>
      <c r="S58" s="98"/>
      <c r="T58" s="177"/>
      <c r="U58" s="177"/>
      <c r="V58" s="86">
        <v>1</v>
      </c>
      <c r="W58" s="87">
        <v>1</v>
      </c>
      <c r="X58" s="88">
        <v>1</v>
      </c>
      <c r="Y58" s="98"/>
      <c r="Z58" s="112"/>
      <c r="AA58" s="112"/>
      <c r="AB58" s="129"/>
      <c r="AC58" s="129"/>
      <c r="AD58" s="91">
        <v>1</v>
      </c>
      <c r="AE58" s="91">
        <v>4</v>
      </c>
      <c r="AF58" s="177"/>
      <c r="AG58" s="98"/>
      <c r="AH58" s="177"/>
      <c r="AI58" s="177"/>
      <c r="AJ58" s="112"/>
      <c r="AK58" s="93">
        <v>2</v>
      </c>
      <c r="AL58" s="129"/>
      <c r="AM58" s="179" t="s">
        <v>105</v>
      </c>
      <c r="AN58" s="130">
        <v>4</v>
      </c>
      <c r="AO58" s="130">
        <v>3</v>
      </c>
      <c r="AP58" s="129"/>
      <c r="AQ58" s="129"/>
      <c r="AR58" s="130">
        <v>1.5</v>
      </c>
      <c r="AS58" s="131">
        <v>1</v>
      </c>
      <c r="AT58" s="184"/>
      <c r="AU58" s="104"/>
      <c r="AV58" s="151"/>
      <c r="AW58" s="105"/>
      <c r="AX58" s="132"/>
      <c r="AY58" s="90"/>
      <c r="AZ58" s="133"/>
      <c r="BA58" s="108" t="e">
        <f t="shared" si="1"/>
        <v>#VALUE!</v>
      </c>
      <c r="BB58" s="108">
        <f>AU58+AN58+L57+E58</f>
        <v>6.5</v>
      </c>
      <c r="BC58" s="109">
        <f>AV58+AO58+M57+F58</f>
        <v>10</v>
      </c>
      <c r="BD58" s="110">
        <f>G58+N57+AW58</f>
        <v>5.5</v>
      </c>
      <c r="BE58" s="111">
        <f t="shared" si="3"/>
        <v>1</v>
      </c>
      <c r="BF58" s="111">
        <f t="shared" si="3"/>
        <v>1</v>
      </c>
      <c r="BG58" s="112">
        <f t="shared" si="4"/>
        <v>3</v>
      </c>
      <c r="BH58" s="94">
        <f t="shared" si="5"/>
        <v>2.5</v>
      </c>
      <c r="BI58" s="108">
        <f t="shared" si="5"/>
        <v>5</v>
      </c>
      <c r="BJ58" s="113" t="e">
        <f t="shared" si="8"/>
        <v>#VALUE!</v>
      </c>
      <c r="BK58" s="677"/>
      <c r="BL58" s="678"/>
      <c r="BM58" s="678"/>
      <c r="BN58" s="678"/>
      <c r="BO58" s="678"/>
      <c r="BP58" s="678"/>
      <c r="BQ58" s="678"/>
      <c r="BR58" s="678"/>
      <c r="BS58" s="678"/>
      <c r="BT58" s="678"/>
      <c r="BU58" s="678"/>
      <c r="BV58" s="678"/>
      <c r="BW58" s="679"/>
      <c r="BX58" s="185"/>
    </row>
    <row r="59" spans="1:76" s="20" customFormat="1" ht="16.5" thickBot="1">
      <c r="A59" s="186">
        <v>45</v>
      </c>
      <c r="B59" s="180">
        <v>361200670</v>
      </c>
      <c r="C59" s="181" t="s">
        <v>106</v>
      </c>
      <c r="D59" s="73">
        <v>0.5</v>
      </c>
      <c r="E59" s="73">
        <v>0</v>
      </c>
      <c r="F59" s="73">
        <v>0</v>
      </c>
      <c r="G59" s="124">
        <v>1</v>
      </c>
      <c r="H59" s="112"/>
      <c r="I59" s="112"/>
      <c r="J59" s="125"/>
      <c r="K59" s="124">
        <v>0.5</v>
      </c>
      <c r="L59" s="124">
        <v>0</v>
      </c>
      <c r="M59" s="124">
        <v>1</v>
      </c>
      <c r="N59" s="124">
        <v>0</v>
      </c>
      <c r="O59" s="112"/>
      <c r="P59" s="112"/>
      <c r="Q59" s="125"/>
      <c r="R59" s="177"/>
      <c r="S59" s="98"/>
      <c r="T59" s="177"/>
      <c r="U59" s="177"/>
      <c r="V59" s="86">
        <v>1</v>
      </c>
      <c r="W59" s="87">
        <v>1</v>
      </c>
      <c r="X59" s="88">
        <v>1</v>
      </c>
      <c r="Y59" s="98"/>
      <c r="Z59" s="112"/>
      <c r="AA59" s="112"/>
      <c r="AB59" s="129"/>
      <c r="AC59" s="129"/>
      <c r="AD59" s="91">
        <v>1</v>
      </c>
      <c r="AE59" s="91">
        <v>4</v>
      </c>
      <c r="AF59" s="177"/>
      <c r="AG59" s="98"/>
      <c r="AH59" s="177"/>
      <c r="AI59" s="177"/>
      <c r="AJ59" s="112"/>
      <c r="AK59" s="93">
        <v>2</v>
      </c>
      <c r="AL59" s="129"/>
      <c r="AM59" s="179">
        <v>6.5</v>
      </c>
      <c r="AN59" s="130">
        <v>4.5</v>
      </c>
      <c r="AO59" s="130">
        <v>2.5</v>
      </c>
      <c r="AP59" s="129"/>
      <c r="AQ59" s="129"/>
      <c r="AR59" s="130">
        <v>3</v>
      </c>
      <c r="AS59" s="131">
        <v>2</v>
      </c>
      <c r="AT59" s="184"/>
      <c r="AU59" s="104"/>
      <c r="AV59" s="151"/>
      <c r="AW59" s="105"/>
      <c r="AX59" s="132"/>
      <c r="AY59" s="90"/>
      <c r="AZ59" s="133"/>
      <c r="BA59" s="108">
        <f t="shared" si="1"/>
        <v>7.5</v>
      </c>
      <c r="BB59" s="108">
        <f t="shared" si="1"/>
        <v>4.5</v>
      </c>
      <c r="BC59" s="109">
        <f t="shared" si="1"/>
        <v>3.5</v>
      </c>
      <c r="BD59" s="110">
        <f t="shared" si="2"/>
        <v>1</v>
      </c>
      <c r="BE59" s="111">
        <f t="shared" si="3"/>
        <v>1</v>
      </c>
      <c r="BF59" s="111">
        <f t="shared" si="3"/>
        <v>1</v>
      </c>
      <c r="BG59" s="112">
        <f t="shared" si="4"/>
        <v>3</v>
      </c>
      <c r="BH59" s="94">
        <f t="shared" si="5"/>
        <v>4</v>
      </c>
      <c r="BI59" s="108">
        <f t="shared" si="5"/>
        <v>6</v>
      </c>
      <c r="BJ59" s="113">
        <f t="shared" si="8"/>
        <v>31.5</v>
      </c>
      <c r="BK59" s="677"/>
      <c r="BL59" s="678"/>
      <c r="BM59" s="678"/>
      <c r="BN59" s="678"/>
      <c r="BO59" s="678"/>
      <c r="BP59" s="678"/>
      <c r="BQ59" s="678"/>
      <c r="BR59" s="678"/>
      <c r="BS59" s="678"/>
      <c r="BT59" s="678"/>
      <c r="BU59" s="678"/>
      <c r="BV59" s="678"/>
      <c r="BW59" s="679"/>
      <c r="BX59" s="185"/>
    </row>
    <row r="60" spans="1:76" s="20" customFormat="1" ht="16.5" thickBot="1">
      <c r="A60" s="186">
        <v>46</v>
      </c>
      <c r="B60" s="180">
        <v>361200741</v>
      </c>
      <c r="C60" s="181" t="s">
        <v>107</v>
      </c>
      <c r="D60" s="73">
        <v>1</v>
      </c>
      <c r="E60" s="73">
        <v>0.5</v>
      </c>
      <c r="F60" s="73">
        <v>0.5</v>
      </c>
      <c r="G60" s="124">
        <v>1</v>
      </c>
      <c r="H60" s="112"/>
      <c r="I60" s="112"/>
      <c r="J60" s="125"/>
      <c r="K60" s="124">
        <v>0.5</v>
      </c>
      <c r="L60" s="124">
        <v>0.5</v>
      </c>
      <c r="M60" s="124">
        <v>1</v>
      </c>
      <c r="N60" s="124">
        <v>1</v>
      </c>
      <c r="O60" s="112"/>
      <c r="P60" s="112"/>
      <c r="Q60" s="125"/>
      <c r="R60" s="177"/>
      <c r="S60" s="98"/>
      <c r="T60" s="177"/>
      <c r="U60" s="177"/>
      <c r="V60" s="86">
        <v>1</v>
      </c>
      <c r="W60" s="87">
        <v>1</v>
      </c>
      <c r="X60" s="88">
        <v>1</v>
      </c>
      <c r="Y60" s="98"/>
      <c r="Z60" s="112"/>
      <c r="AA60" s="112"/>
      <c r="AB60" s="129"/>
      <c r="AC60" s="129"/>
      <c r="AD60" s="91">
        <v>1</v>
      </c>
      <c r="AE60" s="91">
        <v>3</v>
      </c>
      <c r="AF60" s="177"/>
      <c r="AG60" s="98"/>
      <c r="AH60" s="177"/>
      <c r="AI60" s="177"/>
      <c r="AJ60" s="112"/>
      <c r="AK60" s="93">
        <v>2</v>
      </c>
      <c r="AL60" s="129"/>
      <c r="AM60" s="179">
        <v>4</v>
      </c>
      <c r="AN60" s="130">
        <v>5</v>
      </c>
      <c r="AO60" s="130">
        <v>2.5</v>
      </c>
      <c r="AP60" s="129"/>
      <c r="AQ60" s="129"/>
      <c r="AR60" s="130">
        <v>1.5</v>
      </c>
      <c r="AS60" s="131">
        <v>1.5</v>
      </c>
      <c r="AT60" s="184"/>
      <c r="AU60" s="104"/>
      <c r="AV60" s="151"/>
      <c r="AW60" s="105"/>
      <c r="AX60" s="132"/>
      <c r="AY60" s="90"/>
      <c r="AZ60" s="133"/>
      <c r="BA60" s="108">
        <f t="shared" si="1"/>
        <v>5.5</v>
      </c>
      <c r="BB60" s="108">
        <f t="shared" si="1"/>
        <v>6</v>
      </c>
      <c r="BC60" s="109">
        <f t="shared" si="1"/>
        <v>4</v>
      </c>
      <c r="BD60" s="110">
        <f t="shared" si="2"/>
        <v>2</v>
      </c>
      <c r="BE60" s="111">
        <f t="shared" si="3"/>
        <v>1</v>
      </c>
      <c r="BF60" s="111">
        <f t="shared" si="3"/>
        <v>1</v>
      </c>
      <c r="BG60" s="112">
        <f t="shared" si="4"/>
        <v>3</v>
      </c>
      <c r="BH60" s="94">
        <f t="shared" si="5"/>
        <v>2.5</v>
      </c>
      <c r="BI60" s="108">
        <f t="shared" si="5"/>
        <v>4.5</v>
      </c>
      <c r="BJ60" s="113">
        <f t="shared" si="8"/>
        <v>29.5</v>
      </c>
      <c r="BK60" s="677"/>
      <c r="BL60" s="678"/>
      <c r="BM60" s="678"/>
      <c r="BN60" s="678"/>
      <c r="BO60" s="678"/>
      <c r="BP60" s="678"/>
      <c r="BQ60" s="678"/>
      <c r="BR60" s="678"/>
      <c r="BS60" s="678"/>
      <c r="BT60" s="678"/>
      <c r="BU60" s="678"/>
      <c r="BV60" s="678"/>
      <c r="BW60" s="679"/>
      <c r="BX60" s="185"/>
    </row>
    <row r="61" spans="1:76" s="20" customFormat="1" ht="16.5" thickBot="1">
      <c r="A61" s="186">
        <v>47</v>
      </c>
      <c r="B61" s="180">
        <v>361200882</v>
      </c>
      <c r="C61" s="181" t="s">
        <v>108</v>
      </c>
      <c r="D61" s="73">
        <v>1.5</v>
      </c>
      <c r="E61" s="73">
        <v>0.5</v>
      </c>
      <c r="F61" s="73">
        <v>0.5</v>
      </c>
      <c r="G61" s="124">
        <v>0.5</v>
      </c>
      <c r="H61" s="112"/>
      <c r="I61" s="112"/>
      <c r="J61" s="125"/>
      <c r="K61" s="124">
        <v>0.5</v>
      </c>
      <c r="L61" s="124">
        <v>1</v>
      </c>
      <c r="M61" s="124">
        <v>1</v>
      </c>
      <c r="N61" s="124">
        <v>0.5</v>
      </c>
      <c r="O61" s="112"/>
      <c r="P61" s="112"/>
      <c r="Q61" s="125"/>
      <c r="R61" s="177"/>
      <c r="S61" s="98"/>
      <c r="T61" s="177"/>
      <c r="U61" s="177"/>
      <c r="V61" s="86">
        <v>1</v>
      </c>
      <c r="W61" s="87">
        <v>1</v>
      </c>
      <c r="X61" s="88">
        <v>1</v>
      </c>
      <c r="Y61" s="98"/>
      <c r="Z61" s="112"/>
      <c r="AA61" s="112"/>
      <c r="AB61" s="129"/>
      <c r="AC61" s="129"/>
      <c r="AD61" s="91">
        <v>1</v>
      </c>
      <c r="AE61" s="91">
        <v>4</v>
      </c>
      <c r="AF61" s="177"/>
      <c r="AG61" s="98"/>
      <c r="AH61" s="177"/>
      <c r="AI61" s="177"/>
      <c r="AJ61" s="112"/>
      <c r="AK61" s="93">
        <v>2</v>
      </c>
      <c r="AL61" s="129"/>
      <c r="AM61" s="179">
        <v>5.5</v>
      </c>
      <c r="AN61" s="130">
        <v>3.5</v>
      </c>
      <c r="AO61" s="130">
        <v>3</v>
      </c>
      <c r="AP61" s="129"/>
      <c r="AQ61" s="129"/>
      <c r="AR61" s="130">
        <v>1.5</v>
      </c>
      <c r="AS61" s="131">
        <v>2</v>
      </c>
      <c r="AT61" s="184"/>
      <c r="AU61" s="104"/>
      <c r="AV61" s="151"/>
      <c r="AW61" s="105"/>
      <c r="AX61" s="132"/>
      <c r="AY61" s="90"/>
      <c r="AZ61" s="133"/>
      <c r="BA61" s="108">
        <f t="shared" si="1"/>
        <v>7.5</v>
      </c>
      <c r="BB61" s="108">
        <f t="shared" si="1"/>
        <v>5</v>
      </c>
      <c r="BC61" s="109">
        <f t="shared" si="1"/>
        <v>4.5</v>
      </c>
      <c r="BD61" s="110">
        <f t="shared" si="2"/>
        <v>1</v>
      </c>
      <c r="BE61" s="111">
        <f t="shared" si="3"/>
        <v>1</v>
      </c>
      <c r="BF61" s="111">
        <f t="shared" si="3"/>
        <v>1</v>
      </c>
      <c r="BG61" s="112">
        <f t="shared" si="4"/>
        <v>3</v>
      </c>
      <c r="BH61" s="94">
        <f t="shared" si="5"/>
        <v>2.5</v>
      </c>
      <c r="BI61" s="108">
        <f t="shared" si="5"/>
        <v>6</v>
      </c>
      <c r="BJ61" s="113">
        <f t="shared" si="8"/>
        <v>31.5</v>
      </c>
      <c r="BK61" s="677"/>
      <c r="BL61" s="678"/>
      <c r="BM61" s="678"/>
      <c r="BN61" s="678"/>
      <c r="BO61" s="678"/>
      <c r="BP61" s="678"/>
      <c r="BQ61" s="678"/>
      <c r="BR61" s="678"/>
      <c r="BS61" s="678"/>
      <c r="BT61" s="678"/>
      <c r="BU61" s="678"/>
      <c r="BV61" s="678"/>
      <c r="BW61" s="679"/>
      <c r="BX61" s="185"/>
    </row>
    <row r="62" spans="1:76" s="20" customFormat="1" ht="16.5" thickBot="1">
      <c r="A62" s="186">
        <v>48</v>
      </c>
      <c r="B62" s="180">
        <v>361201144</v>
      </c>
      <c r="C62" s="181" t="s">
        <v>109</v>
      </c>
      <c r="D62" s="73">
        <v>1</v>
      </c>
      <c r="E62" s="73">
        <v>0.5</v>
      </c>
      <c r="F62" s="73">
        <v>0</v>
      </c>
      <c r="G62" s="124">
        <v>0.5</v>
      </c>
      <c r="H62" s="112"/>
      <c r="I62" s="112"/>
      <c r="J62" s="125"/>
      <c r="K62" s="124">
        <v>1</v>
      </c>
      <c r="L62" s="124">
        <v>0.5</v>
      </c>
      <c r="M62" s="124">
        <v>0.5</v>
      </c>
      <c r="N62" s="124">
        <v>0</v>
      </c>
      <c r="O62" s="112"/>
      <c r="P62" s="112"/>
      <c r="Q62" s="125"/>
      <c r="R62" s="177"/>
      <c r="S62" s="98"/>
      <c r="T62" s="177"/>
      <c r="U62" s="177"/>
      <c r="V62" s="86">
        <v>1</v>
      </c>
      <c r="W62" s="87">
        <v>1</v>
      </c>
      <c r="X62" s="88">
        <v>1</v>
      </c>
      <c r="Y62" s="98"/>
      <c r="Z62" s="112"/>
      <c r="AA62" s="112"/>
      <c r="AB62" s="129"/>
      <c r="AC62" s="129"/>
      <c r="AD62" s="91">
        <v>1</v>
      </c>
      <c r="AE62" s="91">
        <v>3</v>
      </c>
      <c r="AF62" s="177"/>
      <c r="AG62" s="98"/>
      <c r="AH62" s="177"/>
      <c r="AI62" s="177"/>
      <c r="AJ62" s="112"/>
      <c r="AK62" s="93">
        <v>1.5</v>
      </c>
      <c r="AL62" s="129"/>
      <c r="AM62" s="179">
        <v>6</v>
      </c>
      <c r="AN62" s="130">
        <v>4</v>
      </c>
      <c r="AO62" s="130">
        <v>1.5</v>
      </c>
      <c r="AP62" s="129"/>
      <c r="AQ62" s="129"/>
      <c r="AR62" s="130">
        <v>1.5</v>
      </c>
      <c r="AS62" s="131">
        <v>1</v>
      </c>
      <c r="AT62" s="184"/>
      <c r="AU62" s="104"/>
      <c r="AV62" s="151"/>
      <c r="AW62" s="105"/>
      <c r="AX62" s="132"/>
      <c r="AY62" s="90"/>
      <c r="AZ62" s="133"/>
      <c r="BA62" s="108">
        <f t="shared" si="1"/>
        <v>8</v>
      </c>
      <c r="BB62" s="108">
        <f t="shared" si="1"/>
        <v>5</v>
      </c>
      <c r="BC62" s="109">
        <f t="shared" si="1"/>
        <v>2</v>
      </c>
      <c r="BD62" s="110">
        <f t="shared" si="2"/>
        <v>0.5</v>
      </c>
      <c r="BE62" s="111">
        <f t="shared" si="3"/>
        <v>1</v>
      </c>
      <c r="BF62" s="111">
        <f t="shared" si="3"/>
        <v>1</v>
      </c>
      <c r="BG62" s="112">
        <f t="shared" si="4"/>
        <v>2.5</v>
      </c>
      <c r="BH62" s="94">
        <f t="shared" si="5"/>
        <v>2.5</v>
      </c>
      <c r="BI62" s="108">
        <f t="shared" si="5"/>
        <v>4</v>
      </c>
      <c r="BJ62" s="113">
        <f t="shared" si="8"/>
        <v>26.5</v>
      </c>
      <c r="BK62" s="677"/>
      <c r="BL62" s="678"/>
      <c r="BM62" s="678"/>
      <c r="BN62" s="678"/>
      <c r="BO62" s="678"/>
      <c r="BP62" s="678"/>
      <c r="BQ62" s="678"/>
      <c r="BR62" s="678"/>
      <c r="BS62" s="678"/>
      <c r="BT62" s="678"/>
      <c r="BU62" s="678"/>
      <c r="BV62" s="678"/>
      <c r="BW62" s="679"/>
      <c r="BX62" s="185"/>
    </row>
    <row r="63" spans="1:76" s="20" customFormat="1" ht="16.5" thickBot="1">
      <c r="A63" s="186">
        <v>49</v>
      </c>
      <c r="B63" s="180">
        <v>361202898</v>
      </c>
      <c r="C63" s="181" t="s">
        <v>110</v>
      </c>
      <c r="D63" s="73">
        <v>1.5</v>
      </c>
      <c r="E63" s="73">
        <v>1</v>
      </c>
      <c r="F63" s="73">
        <v>0.5</v>
      </c>
      <c r="G63" s="124">
        <v>1</v>
      </c>
      <c r="H63" s="112"/>
      <c r="I63" s="112"/>
      <c r="J63" s="125"/>
      <c r="K63" s="124">
        <v>1</v>
      </c>
      <c r="L63" s="124">
        <v>0.5</v>
      </c>
      <c r="M63" s="124">
        <v>1.5</v>
      </c>
      <c r="N63" s="124">
        <v>1</v>
      </c>
      <c r="O63" s="112"/>
      <c r="P63" s="112"/>
      <c r="Q63" s="125"/>
      <c r="R63" s="177"/>
      <c r="S63" s="98"/>
      <c r="T63" s="177"/>
      <c r="U63" s="177"/>
      <c r="V63" s="86">
        <v>1</v>
      </c>
      <c r="W63" s="87">
        <v>1</v>
      </c>
      <c r="X63" s="88">
        <v>1</v>
      </c>
      <c r="Y63" s="98"/>
      <c r="Z63" s="112"/>
      <c r="AA63" s="112"/>
      <c r="AB63" s="129"/>
      <c r="AC63" s="129"/>
      <c r="AD63" s="91">
        <v>1</v>
      </c>
      <c r="AE63" s="91">
        <v>3</v>
      </c>
      <c r="AF63" s="177"/>
      <c r="AG63" s="98"/>
      <c r="AH63" s="177"/>
      <c r="AI63" s="177"/>
      <c r="AJ63" s="112"/>
      <c r="AK63" s="93">
        <v>2</v>
      </c>
      <c r="AL63" s="129"/>
      <c r="AM63" s="179">
        <v>3.5</v>
      </c>
      <c r="AN63" s="130">
        <v>2.5</v>
      </c>
      <c r="AO63" s="130">
        <v>2</v>
      </c>
      <c r="AP63" s="129"/>
      <c r="AQ63" s="129"/>
      <c r="AR63" s="130">
        <v>1.5</v>
      </c>
      <c r="AS63" s="131">
        <v>1.5</v>
      </c>
      <c r="AT63" s="184">
        <v>9</v>
      </c>
      <c r="AU63" s="104">
        <v>11</v>
      </c>
      <c r="AV63" s="151">
        <v>20.5</v>
      </c>
      <c r="AW63" s="105"/>
      <c r="AX63" s="132"/>
      <c r="AY63" s="90"/>
      <c r="AZ63" s="133"/>
      <c r="BA63" s="108">
        <f t="shared" si="1"/>
        <v>15</v>
      </c>
      <c r="BB63" s="108">
        <f t="shared" si="1"/>
        <v>15</v>
      </c>
      <c r="BC63" s="109">
        <f t="shared" si="1"/>
        <v>24.5</v>
      </c>
      <c r="BD63" s="110">
        <f t="shared" si="2"/>
        <v>2</v>
      </c>
      <c r="BE63" s="111">
        <f t="shared" si="3"/>
        <v>1</v>
      </c>
      <c r="BF63" s="111">
        <f t="shared" si="3"/>
        <v>1</v>
      </c>
      <c r="BG63" s="112">
        <f t="shared" si="4"/>
        <v>3</v>
      </c>
      <c r="BH63" s="94">
        <f t="shared" si="5"/>
        <v>2.5</v>
      </c>
      <c r="BI63" s="108">
        <f t="shared" si="5"/>
        <v>4.5</v>
      </c>
      <c r="BJ63" s="113">
        <f t="shared" si="8"/>
        <v>68.5</v>
      </c>
      <c r="BK63" s="677"/>
      <c r="BL63" s="678"/>
      <c r="BM63" s="678"/>
      <c r="BN63" s="678"/>
      <c r="BO63" s="678"/>
      <c r="BP63" s="678"/>
      <c r="BQ63" s="678"/>
      <c r="BR63" s="678"/>
      <c r="BS63" s="678"/>
      <c r="BT63" s="678"/>
      <c r="BU63" s="678"/>
      <c r="BV63" s="678"/>
      <c r="BW63" s="679"/>
      <c r="BX63" s="185"/>
    </row>
    <row r="64" spans="1:76" s="20" customFormat="1" ht="16.5" thickBot="1">
      <c r="A64" s="186">
        <v>50</v>
      </c>
      <c r="B64" s="180">
        <v>361204103</v>
      </c>
      <c r="C64" s="181" t="s">
        <v>111</v>
      </c>
      <c r="D64" s="73">
        <v>0.5</v>
      </c>
      <c r="E64" s="73">
        <v>1</v>
      </c>
      <c r="F64" s="73">
        <v>1</v>
      </c>
      <c r="G64" s="124">
        <v>2.5</v>
      </c>
      <c r="H64" s="112"/>
      <c r="I64" s="112"/>
      <c r="J64" s="125"/>
      <c r="K64" s="124">
        <v>0.5</v>
      </c>
      <c r="L64" s="124">
        <v>0.5</v>
      </c>
      <c r="M64" s="124">
        <v>2</v>
      </c>
      <c r="N64" s="124">
        <v>2</v>
      </c>
      <c r="O64" s="112"/>
      <c r="P64" s="112"/>
      <c r="Q64" s="125"/>
      <c r="R64" s="177"/>
      <c r="S64" s="98"/>
      <c r="T64" s="177"/>
      <c r="U64" s="177"/>
      <c r="V64" s="86">
        <v>1</v>
      </c>
      <c r="W64" s="87">
        <v>1</v>
      </c>
      <c r="X64" s="88">
        <v>1</v>
      </c>
      <c r="Y64" s="98"/>
      <c r="Z64" s="112"/>
      <c r="AA64" s="112"/>
      <c r="AB64" s="129"/>
      <c r="AC64" s="129"/>
      <c r="AD64" s="91">
        <v>1</v>
      </c>
      <c r="AE64" s="91">
        <v>3</v>
      </c>
      <c r="AF64" s="177"/>
      <c r="AG64" s="98"/>
      <c r="AH64" s="177"/>
      <c r="AI64" s="177"/>
      <c r="AJ64" s="112"/>
      <c r="AK64" s="93">
        <v>1.5</v>
      </c>
      <c r="AL64" s="129"/>
      <c r="AM64" s="179">
        <v>6</v>
      </c>
      <c r="AN64" s="130">
        <v>2.5</v>
      </c>
      <c r="AO64" s="130">
        <v>2.5</v>
      </c>
      <c r="AP64" s="129"/>
      <c r="AQ64" s="129"/>
      <c r="AR64" s="130">
        <v>0.5</v>
      </c>
      <c r="AS64" s="131">
        <v>1</v>
      </c>
      <c r="AT64" s="184"/>
      <c r="AU64" s="104"/>
      <c r="AV64" s="151"/>
      <c r="AW64" s="105"/>
      <c r="AX64" s="132"/>
      <c r="AY64" s="90"/>
      <c r="AZ64" s="133"/>
      <c r="BA64" s="108">
        <f t="shared" si="1"/>
        <v>7</v>
      </c>
      <c r="BB64" s="108">
        <f t="shared" si="1"/>
        <v>4</v>
      </c>
      <c r="BC64" s="109">
        <f t="shared" si="1"/>
        <v>5.5</v>
      </c>
      <c r="BD64" s="110">
        <f t="shared" si="2"/>
        <v>4.5</v>
      </c>
      <c r="BE64" s="111">
        <f t="shared" si="3"/>
        <v>1</v>
      </c>
      <c r="BF64" s="111">
        <f t="shared" si="3"/>
        <v>1</v>
      </c>
      <c r="BG64" s="112">
        <f t="shared" si="4"/>
        <v>2.5</v>
      </c>
      <c r="BH64" s="94">
        <f t="shared" si="5"/>
        <v>1.5</v>
      </c>
      <c r="BI64" s="108">
        <f t="shared" si="5"/>
        <v>4</v>
      </c>
      <c r="BJ64" s="113">
        <f t="shared" si="8"/>
        <v>31</v>
      </c>
      <c r="BK64" s="677"/>
      <c r="BL64" s="678"/>
      <c r="BM64" s="678"/>
      <c r="BN64" s="678"/>
      <c r="BO64" s="678"/>
      <c r="BP64" s="678"/>
      <c r="BQ64" s="678"/>
      <c r="BR64" s="678"/>
      <c r="BS64" s="678"/>
      <c r="BT64" s="678"/>
      <c r="BU64" s="678"/>
      <c r="BV64" s="678"/>
      <c r="BW64" s="679"/>
      <c r="BX64" s="185"/>
    </row>
    <row r="65" spans="1:76" s="20" customFormat="1" ht="16.5" thickBot="1">
      <c r="A65" s="186">
        <v>51</v>
      </c>
      <c r="B65" s="180">
        <v>341204830</v>
      </c>
      <c r="C65" s="181" t="s">
        <v>112</v>
      </c>
      <c r="D65" s="73">
        <v>2</v>
      </c>
      <c r="E65" s="73">
        <v>1</v>
      </c>
      <c r="F65" s="73">
        <v>1</v>
      </c>
      <c r="G65" s="124">
        <v>3</v>
      </c>
      <c r="H65" s="112"/>
      <c r="I65" s="112"/>
      <c r="J65" s="125"/>
      <c r="K65" s="124">
        <v>1</v>
      </c>
      <c r="L65" s="124">
        <v>1</v>
      </c>
      <c r="M65" s="124">
        <v>3</v>
      </c>
      <c r="N65" s="124">
        <v>2</v>
      </c>
      <c r="O65" s="112"/>
      <c r="P65" s="112"/>
      <c r="Q65" s="125"/>
      <c r="R65" s="177"/>
      <c r="S65" s="98"/>
      <c r="T65" s="177"/>
      <c r="U65" s="177"/>
      <c r="V65" s="86">
        <v>1</v>
      </c>
      <c r="W65" s="87">
        <v>1</v>
      </c>
      <c r="X65" s="88">
        <v>1</v>
      </c>
      <c r="Y65" s="98"/>
      <c r="Z65" s="112"/>
      <c r="AA65" s="112"/>
      <c r="AB65" s="129"/>
      <c r="AC65" s="129"/>
      <c r="AD65" s="91">
        <v>1</v>
      </c>
      <c r="AE65" s="91">
        <v>4</v>
      </c>
      <c r="AF65" s="177"/>
      <c r="AG65" s="98"/>
      <c r="AH65" s="177"/>
      <c r="AI65" s="177"/>
      <c r="AJ65" s="112"/>
      <c r="AK65" s="93">
        <v>2</v>
      </c>
      <c r="AL65" s="129"/>
      <c r="AM65" s="179">
        <v>5</v>
      </c>
      <c r="AN65" s="130">
        <v>4.5</v>
      </c>
      <c r="AO65" s="130">
        <v>2.5</v>
      </c>
      <c r="AP65" s="129"/>
      <c r="AQ65" s="129"/>
      <c r="AR65" s="130">
        <v>1.5</v>
      </c>
      <c r="AS65" s="131">
        <v>2</v>
      </c>
      <c r="AT65" s="184"/>
      <c r="AU65" s="104"/>
      <c r="AV65" s="151"/>
      <c r="AW65" s="105"/>
      <c r="AX65" s="132"/>
      <c r="AY65" s="90"/>
      <c r="AZ65" s="133"/>
      <c r="BA65" s="108">
        <f t="shared" si="1"/>
        <v>8</v>
      </c>
      <c r="BB65" s="108">
        <f t="shared" si="1"/>
        <v>6.5</v>
      </c>
      <c r="BC65" s="109">
        <f t="shared" si="1"/>
        <v>6.5</v>
      </c>
      <c r="BD65" s="110">
        <f t="shared" si="2"/>
        <v>5</v>
      </c>
      <c r="BE65" s="111">
        <f t="shared" si="3"/>
        <v>1</v>
      </c>
      <c r="BF65" s="111">
        <f t="shared" si="3"/>
        <v>1</v>
      </c>
      <c r="BG65" s="112">
        <f t="shared" si="4"/>
        <v>3</v>
      </c>
      <c r="BH65" s="94">
        <f t="shared" si="5"/>
        <v>2.5</v>
      </c>
      <c r="BI65" s="108">
        <f t="shared" si="5"/>
        <v>6</v>
      </c>
      <c r="BJ65" s="113">
        <f t="shared" si="8"/>
        <v>39.5</v>
      </c>
      <c r="BK65" s="677"/>
      <c r="BL65" s="678"/>
      <c r="BM65" s="678"/>
      <c r="BN65" s="678"/>
      <c r="BO65" s="678"/>
      <c r="BP65" s="678"/>
      <c r="BQ65" s="678"/>
      <c r="BR65" s="678"/>
      <c r="BS65" s="678"/>
      <c r="BT65" s="678"/>
      <c r="BU65" s="678"/>
      <c r="BV65" s="678"/>
      <c r="BW65" s="679"/>
      <c r="BX65" s="185"/>
    </row>
    <row r="66" spans="1:76" s="20" customFormat="1" ht="16.5" thickBot="1">
      <c r="A66" s="186">
        <v>52</v>
      </c>
      <c r="B66" s="180">
        <v>351201612</v>
      </c>
      <c r="C66" s="181" t="s">
        <v>113</v>
      </c>
      <c r="D66" s="73">
        <v>0.5</v>
      </c>
      <c r="E66" s="73">
        <v>0</v>
      </c>
      <c r="F66" s="73">
        <v>0.5</v>
      </c>
      <c r="G66" s="124">
        <v>0</v>
      </c>
      <c r="H66" s="112"/>
      <c r="I66" s="112"/>
      <c r="J66" s="125"/>
      <c r="K66" s="124">
        <v>0.5</v>
      </c>
      <c r="L66" s="124">
        <v>0</v>
      </c>
      <c r="M66" s="124">
        <v>0</v>
      </c>
      <c r="N66" s="124">
        <v>0.5</v>
      </c>
      <c r="O66" s="112"/>
      <c r="P66" s="112"/>
      <c r="Q66" s="125"/>
      <c r="R66" s="177"/>
      <c r="S66" s="98"/>
      <c r="T66" s="177"/>
      <c r="U66" s="177"/>
      <c r="V66" s="86">
        <v>1</v>
      </c>
      <c r="W66" s="87">
        <v>1</v>
      </c>
      <c r="X66" s="88">
        <v>1</v>
      </c>
      <c r="Y66" s="98"/>
      <c r="Z66" s="112"/>
      <c r="AA66" s="112"/>
      <c r="AB66" s="129"/>
      <c r="AC66" s="129"/>
      <c r="AD66" s="91">
        <v>1</v>
      </c>
      <c r="AE66" s="91">
        <v>3</v>
      </c>
      <c r="AF66" s="177"/>
      <c r="AG66" s="98"/>
      <c r="AH66" s="177"/>
      <c r="AI66" s="177"/>
      <c r="AJ66" s="112"/>
      <c r="AK66" s="93">
        <v>1.5</v>
      </c>
      <c r="AL66" s="129"/>
      <c r="AM66" s="179">
        <v>3</v>
      </c>
      <c r="AN66" s="130">
        <v>2.5</v>
      </c>
      <c r="AO66" s="130">
        <v>2.5</v>
      </c>
      <c r="AP66" s="129"/>
      <c r="AQ66" s="129"/>
      <c r="AR66" s="130">
        <v>1</v>
      </c>
      <c r="AS66" s="131">
        <v>1</v>
      </c>
      <c r="AT66" s="184"/>
      <c r="AU66" s="104"/>
      <c r="AV66" s="151"/>
      <c r="AW66" s="105"/>
      <c r="AX66" s="132"/>
      <c r="AY66" s="90"/>
      <c r="AZ66" s="133"/>
      <c r="BA66" s="108">
        <f t="shared" si="1"/>
        <v>4</v>
      </c>
      <c r="BB66" s="108">
        <f t="shared" si="1"/>
        <v>2.5</v>
      </c>
      <c r="BC66" s="109">
        <f t="shared" si="1"/>
        <v>3</v>
      </c>
      <c r="BD66" s="110">
        <f t="shared" si="2"/>
        <v>0.5</v>
      </c>
      <c r="BE66" s="111">
        <f t="shared" si="3"/>
        <v>1</v>
      </c>
      <c r="BF66" s="111">
        <f t="shared" si="3"/>
        <v>1</v>
      </c>
      <c r="BG66" s="112">
        <f t="shared" si="4"/>
        <v>2.5</v>
      </c>
      <c r="BH66" s="94">
        <f t="shared" si="5"/>
        <v>2</v>
      </c>
      <c r="BI66" s="108">
        <f t="shared" si="5"/>
        <v>4</v>
      </c>
      <c r="BJ66" s="113">
        <f t="shared" si="8"/>
        <v>20.5</v>
      </c>
      <c r="BK66" s="677"/>
      <c r="BL66" s="678"/>
      <c r="BM66" s="678"/>
      <c r="BN66" s="678"/>
      <c r="BO66" s="678"/>
      <c r="BP66" s="678"/>
      <c r="BQ66" s="678"/>
      <c r="BR66" s="678"/>
      <c r="BS66" s="678"/>
      <c r="BT66" s="678"/>
      <c r="BU66" s="678"/>
      <c r="BV66" s="678"/>
      <c r="BW66" s="679"/>
      <c r="BX66" s="185"/>
    </row>
    <row r="67" spans="1:76" s="20" customFormat="1" ht="16.5" thickBot="1">
      <c r="A67" s="186">
        <v>53</v>
      </c>
      <c r="B67" s="180">
        <v>352204740</v>
      </c>
      <c r="C67" s="181" t="s">
        <v>114</v>
      </c>
      <c r="D67" s="73">
        <v>2</v>
      </c>
      <c r="E67" s="73">
        <v>1</v>
      </c>
      <c r="F67" s="73">
        <v>0.5</v>
      </c>
      <c r="G67" s="124">
        <v>2</v>
      </c>
      <c r="H67" s="112"/>
      <c r="I67" s="112"/>
      <c r="J67" s="125"/>
      <c r="K67" s="124">
        <v>0.5</v>
      </c>
      <c r="L67" s="124">
        <v>1.5</v>
      </c>
      <c r="M67" s="124">
        <v>2</v>
      </c>
      <c r="N67" s="124">
        <v>1.5</v>
      </c>
      <c r="O67" s="112"/>
      <c r="P67" s="112"/>
      <c r="Q67" s="125"/>
      <c r="R67" s="177"/>
      <c r="S67" s="98"/>
      <c r="T67" s="177"/>
      <c r="U67" s="177"/>
      <c r="V67" s="86">
        <v>1</v>
      </c>
      <c r="W67" s="87">
        <v>1</v>
      </c>
      <c r="X67" s="88">
        <v>1</v>
      </c>
      <c r="Y67" s="98"/>
      <c r="Z67" s="112"/>
      <c r="AA67" s="112"/>
      <c r="AB67" s="129"/>
      <c r="AC67" s="129"/>
      <c r="AD67" s="91">
        <v>1</v>
      </c>
      <c r="AE67" s="91">
        <v>3</v>
      </c>
      <c r="AF67" s="177"/>
      <c r="AG67" s="98"/>
      <c r="AH67" s="177"/>
      <c r="AI67" s="177"/>
      <c r="AJ67" s="112"/>
      <c r="AK67" s="93">
        <v>0.2</v>
      </c>
      <c r="AL67" s="129"/>
      <c r="AM67" s="179">
        <v>5.5</v>
      </c>
      <c r="AN67" s="130">
        <v>2.5</v>
      </c>
      <c r="AO67" s="130">
        <v>2</v>
      </c>
      <c r="AP67" s="129"/>
      <c r="AQ67" s="129"/>
      <c r="AR67" s="130">
        <v>1.5</v>
      </c>
      <c r="AS67" s="131">
        <v>1.5</v>
      </c>
      <c r="AT67" s="184">
        <v>11</v>
      </c>
      <c r="AU67" s="104">
        <v>12.5</v>
      </c>
      <c r="AV67" s="151">
        <v>12.5</v>
      </c>
      <c r="AW67" s="105"/>
      <c r="AX67" s="132"/>
      <c r="AY67" s="90"/>
      <c r="AZ67" s="133"/>
      <c r="BA67" s="108">
        <f t="shared" si="1"/>
        <v>19</v>
      </c>
      <c r="BB67" s="108">
        <f t="shared" si="1"/>
        <v>17.5</v>
      </c>
      <c r="BC67" s="109">
        <f t="shared" si="1"/>
        <v>17</v>
      </c>
      <c r="BD67" s="110">
        <f t="shared" si="2"/>
        <v>3.5</v>
      </c>
      <c r="BE67" s="111">
        <f t="shared" si="3"/>
        <v>1</v>
      </c>
      <c r="BF67" s="111">
        <f t="shared" si="3"/>
        <v>1</v>
      </c>
      <c r="BG67" s="112">
        <f t="shared" si="4"/>
        <v>1.2</v>
      </c>
      <c r="BH67" s="94">
        <f t="shared" si="5"/>
        <v>2.5</v>
      </c>
      <c r="BI67" s="108">
        <f t="shared" si="5"/>
        <v>4.5</v>
      </c>
      <c r="BJ67" s="113">
        <f t="shared" si="8"/>
        <v>67.2</v>
      </c>
      <c r="BK67" s="677"/>
      <c r="BL67" s="678"/>
      <c r="BM67" s="678"/>
      <c r="BN67" s="678"/>
      <c r="BO67" s="678"/>
      <c r="BP67" s="678"/>
      <c r="BQ67" s="678"/>
      <c r="BR67" s="678"/>
      <c r="BS67" s="678"/>
      <c r="BT67" s="678"/>
      <c r="BU67" s="678"/>
      <c r="BV67" s="678"/>
      <c r="BW67" s="679"/>
      <c r="BX67" s="185"/>
    </row>
    <row r="68" spans="1:76" s="20" customFormat="1" thickTop="1" thickBot="1">
      <c r="A68" s="700" t="s">
        <v>115</v>
      </c>
      <c r="B68" s="701"/>
      <c r="C68" s="702"/>
      <c r="D68" s="187">
        <f>(SUM(D15:D67))/$BQ$10</f>
        <v>1.4433962264150944</v>
      </c>
      <c r="E68" s="187">
        <f>(SUM(E15:E67))/$BQ$10</f>
        <v>0.75471698113207553</v>
      </c>
      <c r="F68" s="187">
        <f>(SUM(F15:F67))/$BQ$10</f>
        <v>1.3867924528301887</v>
      </c>
      <c r="G68" s="187">
        <f>(SUM(G15:G67))/$BQ$10</f>
        <v>1.7452830188679245</v>
      </c>
      <c r="H68" s="187">
        <f t="shared" ref="H68:J68" si="9">(SUM(H15:H31))/$BQ$10</f>
        <v>0</v>
      </c>
      <c r="I68" s="187">
        <f t="shared" si="9"/>
        <v>0</v>
      </c>
      <c r="J68" s="187">
        <f t="shared" si="9"/>
        <v>0</v>
      </c>
      <c r="K68" s="188">
        <f>(SUM(K15:K67))/$BQ$10</f>
        <v>0.5</v>
      </c>
      <c r="L68" s="188">
        <f>(SUM(L15:L67))/$BQ$10</f>
        <v>0.47169811320754718</v>
      </c>
      <c r="M68" s="188">
        <f>(SUM(M15:M67))/$BQ$10</f>
        <v>2.3679245283018866</v>
      </c>
      <c r="N68" s="188">
        <f>(SUM(N15:N67))/$BQ$10</f>
        <v>1.4433962264150944</v>
      </c>
      <c r="O68" s="188">
        <f t="shared" ref="O68:U68" si="10">(SUM(O15:O31))/$BQ$10</f>
        <v>0</v>
      </c>
      <c r="P68" s="188">
        <f t="shared" si="10"/>
        <v>0</v>
      </c>
      <c r="Q68" s="188">
        <f t="shared" si="10"/>
        <v>0</v>
      </c>
      <c r="R68" s="188">
        <f t="shared" si="10"/>
        <v>0</v>
      </c>
      <c r="S68" s="188">
        <f t="shared" si="10"/>
        <v>0</v>
      </c>
      <c r="T68" s="188">
        <f t="shared" si="10"/>
        <v>0</v>
      </c>
      <c r="U68" s="188">
        <f t="shared" si="10"/>
        <v>0</v>
      </c>
      <c r="V68" s="188">
        <f>(SUM(V15:V67))/$BQ$10</f>
        <v>1</v>
      </c>
      <c r="W68" s="188">
        <f>(SUM(W15:W67))/$BQ$10</f>
        <v>1</v>
      </c>
      <c r="X68" s="188">
        <f>(SUM(X15:X67))/$BQ$10</f>
        <v>1</v>
      </c>
      <c r="Y68" s="188">
        <f t="shared" ref="Y68:AC68" si="11">(SUM(Y15:Y31))/$BQ$10</f>
        <v>0</v>
      </c>
      <c r="Z68" s="188">
        <f t="shared" si="11"/>
        <v>0</v>
      </c>
      <c r="AA68" s="188">
        <f t="shared" si="11"/>
        <v>0</v>
      </c>
      <c r="AB68" s="188">
        <f t="shared" si="11"/>
        <v>0</v>
      </c>
      <c r="AC68" s="188">
        <f t="shared" si="11"/>
        <v>0</v>
      </c>
      <c r="AD68" s="188">
        <f>(SUM(AD15:AD67))/$BQ$10</f>
        <v>1</v>
      </c>
      <c r="AE68" s="188">
        <f>(SUM(AE15:AE67))/$BQ$10</f>
        <v>3.0377358490566038</v>
      </c>
      <c r="AF68" s="188">
        <f>(SUM(AF15:AF31))/$BQ$10</f>
        <v>0</v>
      </c>
      <c r="AG68" s="188">
        <f>(SUM(AG15:AG31))/$BQ$10</f>
        <v>0</v>
      </c>
      <c r="AH68" s="188">
        <f>(SUM(AH15:AH31))/$BQ$10</f>
        <v>0</v>
      </c>
      <c r="AI68" s="188">
        <f>(SUM(AI15:AI31))/$BQ$10</f>
        <v>0</v>
      </c>
      <c r="AJ68" s="188">
        <f>(SUM(AJ15:AJ31))/$BQ$10</f>
        <v>0</v>
      </c>
      <c r="AK68" s="188">
        <f>(SUM(AK15:AK67))/$BQ$10</f>
        <v>1.7867924528301888</v>
      </c>
      <c r="AL68" s="188">
        <f>(SUM(AL15:AL31))/$BQ$10</f>
        <v>0</v>
      </c>
      <c r="AM68" s="188">
        <f>(SUM(AM15:AM67))/$BQ$10</f>
        <v>4.3962264150943398</v>
      </c>
      <c r="AN68" s="188">
        <f>(SUM(AN15:AN67))/$BQ$10</f>
        <v>3.5094339622641511</v>
      </c>
      <c r="AO68" s="188">
        <f>(SUM(AO15:AO67))/$BQ$10</f>
        <v>2.141509433962264</v>
      </c>
      <c r="AP68" s="188">
        <f>(SUM(AP15:AP31))/$BQ$10</f>
        <v>0</v>
      </c>
      <c r="AQ68" s="188">
        <f>(SUM(AQ15:AQ31))/$BQ$10</f>
        <v>0</v>
      </c>
      <c r="AR68" s="189">
        <f>(SUM(AR15:AR67))/$BQ$10</f>
        <v>0.96226415094339623</v>
      </c>
      <c r="AS68" s="188">
        <f>(SUM(AS15:AS67))/$BQ$10</f>
        <v>1.320754716981132</v>
      </c>
      <c r="AT68" s="188">
        <f>(SUM(AT15:AT67))/$BQ$10</f>
        <v>4.2698113207547168</v>
      </c>
      <c r="AU68" s="188">
        <f>(SUM(AU15:AU67))/$BQ$10</f>
        <v>4.4905660377358494</v>
      </c>
      <c r="AV68" s="188">
        <f>(SUM(AV15:AV67))/$BQ$10</f>
        <v>7.4716981132075473</v>
      </c>
      <c r="AW68" s="188">
        <f>(SUM(AW15:AW31))/$BQ$10</f>
        <v>0</v>
      </c>
      <c r="AX68" s="188">
        <f>(SUM(AX15:AX31))/$BQ$10</f>
        <v>0</v>
      </c>
      <c r="AY68" s="188">
        <f>(SUM(AY15:AY31))/$BQ$10</f>
        <v>0</v>
      </c>
      <c r="AZ68" s="188">
        <f>(SUM(AZ15:AZ31))/$BQ$10</f>
        <v>0</v>
      </c>
      <c r="BA68" s="190" t="e">
        <f t="shared" ref="BA68:BI68" si="12">(SUM(BA15:BA67))/$BQ$10</f>
        <v>#VALUE!</v>
      </c>
      <c r="BB68" s="190">
        <f t="shared" si="12"/>
        <v>9.2264150943396235</v>
      </c>
      <c r="BC68" s="190">
        <f t="shared" si="12"/>
        <v>13.358490566037736</v>
      </c>
      <c r="BD68" s="190">
        <f t="shared" si="12"/>
        <v>3.1698113207547172</v>
      </c>
      <c r="BE68" s="190">
        <f t="shared" si="12"/>
        <v>1</v>
      </c>
      <c r="BF68" s="190">
        <f t="shared" si="12"/>
        <v>1</v>
      </c>
      <c r="BG68" s="190">
        <f t="shared" si="12"/>
        <v>2.7867924528301886</v>
      </c>
      <c r="BH68" s="190">
        <f t="shared" si="12"/>
        <v>1.9622641509433962</v>
      </c>
      <c r="BI68" s="190">
        <f t="shared" si="12"/>
        <v>4.3584905660377355</v>
      </c>
      <c r="BJ68" s="113"/>
      <c r="BK68" s="677"/>
      <c r="BL68" s="678"/>
      <c r="BM68" s="678"/>
      <c r="BN68" s="678"/>
      <c r="BO68" s="678"/>
      <c r="BP68" s="678"/>
      <c r="BQ68" s="678"/>
      <c r="BR68" s="678"/>
      <c r="BS68" s="678"/>
      <c r="BT68" s="678"/>
      <c r="BU68" s="678"/>
      <c r="BV68" s="678"/>
      <c r="BW68" s="679"/>
    </row>
    <row r="69" spans="1:76" s="20" customFormat="1" thickTop="1" thickBot="1">
      <c r="A69" s="703" t="s">
        <v>116</v>
      </c>
      <c r="B69" s="704"/>
      <c r="C69" s="705"/>
      <c r="D69" s="191">
        <f t="shared" ref="D69:I69" si="13">D68/BM19</f>
        <v>0.72169811320754718</v>
      </c>
      <c r="E69" s="191">
        <f t="shared" si="13"/>
        <v>0.75471698113207553</v>
      </c>
      <c r="F69" s="191">
        <f t="shared" si="13"/>
        <v>0.46226415094339623</v>
      </c>
      <c r="G69" s="191">
        <f t="shared" si="13"/>
        <v>0.43632075471698112</v>
      </c>
      <c r="H69" s="191" t="e">
        <f t="shared" si="13"/>
        <v>#DIV/0!</v>
      </c>
      <c r="I69" s="191" t="e">
        <f t="shared" si="13"/>
        <v>#DIV/0!</v>
      </c>
      <c r="J69" s="191" t="e">
        <f>J68/BU19</f>
        <v>#DIV/0!</v>
      </c>
      <c r="K69" s="191">
        <f t="shared" ref="K69:P69" si="14">K68/BM20</f>
        <v>0.5</v>
      </c>
      <c r="L69" s="191">
        <f t="shared" si="14"/>
        <v>0.47169811320754718</v>
      </c>
      <c r="M69" s="191">
        <f>M68/BO20</f>
        <v>0.47358490566037731</v>
      </c>
      <c r="N69" s="191">
        <f t="shared" ref="N69" si="15">N68/BP20</f>
        <v>0.48113207547169812</v>
      </c>
      <c r="O69" s="191" t="e">
        <f t="shared" si="14"/>
        <v>#DIV/0!</v>
      </c>
      <c r="P69" s="191" t="e">
        <f t="shared" si="14"/>
        <v>#DIV/0!</v>
      </c>
      <c r="Q69" s="191" t="e">
        <f>Q68/BU20</f>
        <v>#DIV/0!</v>
      </c>
      <c r="R69" s="191" t="e">
        <f t="shared" ref="R69:U69" si="16">R68/BM16</f>
        <v>#DIV/0!</v>
      </c>
      <c r="S69" s="191" t="e">
        <f t="shared" si="16"/>
        <v>#DIV/0!</v>
      </c>
      <c r="T69" s="191" t="e">
        <f t="shared" si="16"/>
        <v>#DIV/0!</v>
      </c>
      <c r="U69" s="191" t="e">
        <f t="shared" si="16"/>
        <v>#DIV/0!</v>
      </c>
      <c r="V69" s="191">
        <f>V68/BQ18</f>
        <v>1</v>
      </c>
      <c r="W69" s="191">
        <f>W68/BR18</f>
        <v>1</v>
      </c>
      <c r="X69" s="191">
        <f>X68/BS18</f>
        <v>1</v>
      </c>
      <c r="Y69" s="191" t="e">
        <f t="shared" ref="Y69:AC69" si="17">Y68/BT18</f>
        <v>#DIV/0!</v>
      </c>
      <c r="Z69" s="191" t="e">
        <f t="shared" si="17"/>
        <v>#DIV/0!</v>
      </c>
      <c r="AA69" s="191" t="e">
        <f t="shared" si="17"/>
        <v>#DIV/0!</v>
      </c>
      <c r="AB69" s="191" t="e">
        <f t="shared" si="17"/>
        <v>#VALUE!</v>
      </c>
      <c r="AC69" s="191" t="e">
        <f t="shared" si="17"/>
        <v>#DIV/0!</v>
      </c>
      <c r="AD69" s="191">
        <f>AD68/BT17</f>
        <v>1</v>
      </c>
      <c r="AE69" s="192">
        <f>AE68/BU17</f>
        <v>0.75943396226415094</v>
      </c>
      <c r="AF69" s="193" t="e">
        <f t="shared" ref="AF69:AJ69" si="18">AF68/BM18</f>
        <v>#DIV/0!</v>
      </c>
      <c r="AG69" s="193" t="e">
        <f t="shared" si="18"/>
        <v>#DIV/0!</v>
      </c>
      <c r="AH69" s="193" t="e">
        <f t="shared" si="18"/>
        <v>#DIV/0!</v>
      </c>
      <c r="AI69" s="193" t="e">
        <f t="shared" si="18"/>
        <v>#DIV/0!</v>
      </c>
      <c r="AJ69" s="193">
        <f t="shared" si="18"/>
        <v>0</v>
      </c>
      <c r="AK69" s="193">
        <f>AK68/BS16</f>
        <v>0.89339622641509442</v>
      </c>
      <c r="AL69" s="193" t="e">
        <f>AL68/BU18</f>
        <v>#DIV/0!</v>
      </c>
      <c r="AM69" s="194">
        <f t="shared" ref="AM69:AQ69" si="19">AM68/BM21</f>
        <v>0.62803234501347716</v>
      </c>
      <c r="AN69" s="194">
        <f t="shared" si="19"/>
        <v>0.70188679245283025</v>
      </c>
      <c r="AO69" s="194">
        <f t="shared" si="19"/>
        <v>0.71383647798742134</v>
      </c>
      <c r="AP69" s="194" t="e">
        <f t="shared" si="19"/>
        <v>#DIV/0!</v>
      </c>
      <c r="AQ69" s="194" t="e">
        <f t="shared" si="19"/>
        <v>#DIV/0!</v>
      </c>
      <c r="AR69" s="194">
        <f>AR68/BT21</f>
        <v>0.32075471698113206</v>
      </c>
      <c r="AS69" s="194">
        <f>AS68/BU21</f>
        <v>0.660377358490566</v>
      </c>
      <c r="AT69" s="195">
        <f t="shared" ref="AT69:AY69" si="20">AT68/BM22</f>
        <v>0.42698113207547167</v>
      </c>
      <c r="AU69" s="195">
        <f t="shared" si="20"/>
        <v>0.44905660377358492</v>
      </c>
      <c r="AV69" s="195">
        <f t="shared" si="20"/>
        <v>0.49811320754716981</v>
      </c>
      <c r="AW69" s="195">
        <f t="shared" si="20"/>
        <v>0</v>
      </c>
      <c r="AX69" s="195" t="e">
        <f t="shared" si="20"/>
        <v>#DIV/0!</v>
      </c>
      <c r="AY69" s="195" t="e">
        <f t="shared" si="20"/>
        <v>#DIV/0!</v>
      </c>
      <c r="AZ69" s="195" t="e">
        <f>AZ68/BU22</f>
        <v>#DIV/0!</v>
      </c>
      <c r="BA69" s="196" t="e">
        <f t="shared" ref="BA69:BG69" si="21">BA68/BM24</f>
        <v>#VALUE!</v>
      </c>
      <c r="BB69" s="196">
        <f t="shared" si="21"/>
        <v>0.54273029966703668</v>
      </c>
      <c r="BC69" s="196">
        <f t="shared" si="21"/>
        <v>0.51378809869375908</v>
      </c>
      <c r="BD69" s="196">
        <f t="shared" si="21"/>
        <v>0.14408233276157806</v>
      </c>
      <c r="BE69" s="196">
        <f t="shared" si="21"/>
        <v>1</v>
      </c>
      <c r="BF69" s="196">
        <f t="shared" si="21"/>
        <v>1</v>
      </c>
      <c r="BG69" s="196">
        <f t="shared" si="21"/>
        <v>0.92893081761006291</v>
      </c>
      <c r="BH69" s="196">
        <f>BH68/BU24</f>
        <v>0.32704402515723269</v>
      </c>
      <c r="BI69" s="196">
        <f>BI68/BT24</f>
        <v>1.0896226415094339</v>
      </c>
      <c r="BJ69" s="197"/>
      <c r="BK69" s="680"/>
      <c r="BL69" s="681"/>
      <c r="BM69" s="681"/>
      <c r="BN69" s="681"/>
      <c r="BO69" s="681"/>
      <c r="BP69" s="681"/>
      <c r="BQ69" s="681"/>
      <c r="BR69" s="681"/>
      <c r="BS69" s="681"/>
      <c r="BT69" s="681"/>
      <c r="BU69" s="681"/>
      <c r="BV69" s="681"/>
      <c r="BW69" s="682"/>
    </row>
    <row r="70" spans="1:76" s="20" customFormat="1" ht="13.5" thickTop="1">
      <c r="B70" s="198"/>
      <c r="L70" s="199"/>
      <c r="BA70" s="200"/>
      <c r="BC70" s="201"/>
      <c r="BE70" s="201"/>
      <c r="BF70" s="201"/>
      <c r="BG70" s="201"/>
      <c r="BH70" s="202"/>
      <c r="BI70" s="201"/>
    </row>
    <row r="71" spans="1:76" s="20" customFormat="1" ht="12.75">
      <c r="A71" s="706" t="s">
        <v>117</v>
      </c>
      <c r="B71" s="706"/>
      <c r="C71" s="707" t="s">
        <v>118</v>
      </c>
      <c r="D71" s="707"/>
      <c r="E71" s="707"/>
      <c r="F71" s="707"/>
      <c r="G71" s="707"/>
      <c r="H71" s="203"/>
      <c r="I71" s="203"/>
      <c r="J71" s="706"/>
      <c r="K71" s="706"/>
      <c r="L71" s="706"/>
      <c r="M71" s="706"/>
      <c r="N71" s="706"/>
      <c r="O71" s="706"/>
      <c r="P71" s="706"/>
      <c r="Q71" s="706"/>
      <c r="R71" s="706"/>
      <c r="S71" s="706"/>
      <c r="T71" s="706"/>
      <c r="U71" s="706"/>
      <c r="V71" s="706"/>
      <c r="W71" s="706"/>
      <c r="X71" s="706"/>
      <c r="Z71" s="204"/>
      <c r="AA71" s="709" t="s">
        <v>119</v>
      </c>
      <c r="AB71" s="709"/>
      <c r="AC71" s="709"/>
      <c r="AD71" s="709"/>
      <c r="AE71" s="709"/>
      <c r="AF71" s="709"/>
      <c r="AG71" s="709"/>
      <c r="AH71" s="709"/>
      <c r="AI71" s="709"/>
      <c r="AJ71" s="709"/>
      <c r="AK71" s="709"/>
      <c r="AL71" s="709"/>
      <c r="AM71" s="709"/>
      <c r="AN71" s="709"/>
      <c r="AO71" s="709"/>
      <c r="AP71" s="709"/>
      <c r="AQ71" s="709"/>
      <c r="AR71" s="709"/>
      <c r="AS71" s="709"/>
      <c r="AT71" s="709"/>
      <c r="AU71" s="709"/>
      <c r="AV71" s="709"/>
      <c r="AW71" s="709"/>
      <c r="AX71" s="709"/>
      <c r="AY71" s="709"/>
      <c r="AZ71" s="709"/>
      <c r="BA71" s="709"/>
      <c r="BB71" s="709"/>
      <c r="BC71" s="709"/>
      <c r="BD71" s="709"/>
      <c r="BE71" s="709"/>
      <c r="BF71" s="709"/>
      <c r="BG71" s="709"/>
      <c r="BH71" s="709"/>
      <c r="BI71" s="709"/>
      <c r="BJ71" s="708"/>
      <c r="BK71" s="708"/>
      <c r="BL71" s="708"/>
      <c r="BM71" s="708"/>
      <c r="BN71" s="708"/>
      <c r="BO71" s="708"/>
      <c r="BP71" s="708"/>
      <c r="BQ71" s="205"/>
      <c r="BR71" s="706" t="s">
        <v>120</v>
      </c>
      <c r="BS71" s="706"/>
      <c r="BT71" s="706"/>
      <c r="BU71" s="706"/>
      <c r="BV71" s="706"/>
      <c r="BW71" s="706"/>
    </row>
    <row r="72" spans="1:76" s="20" customFormat="1" ht="12.75">
      <c r="B72" s="198"/>
    </row>
    <row r="73" spans="1:76" s="20" customFormat="1" ht="12.75">
      <c r="B73" s="206" t="s">
        <v>121</v>
      </c>
      <c r="G73" s="709" t="s">
        <v>122</v>
      </c>
      <c r="H73" s="709"/>
      <c r="I73" s="709"/>
      <c r="J73" s="709"/>
      <c r="K73" s="709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09"/>
      <c r="AE73" s="710" t="s">
        <v>123</v>
      </c>
      <c r="AF73" s="710"/>
      <c r="AG73" s="710"/>
      <c r="AH73" s="710"/>
      <c r="AI73" s="710"/>
      <c r="AJ73" s="710"/>
      <c r="AK73" s="710"/>
      <c r="AL73" s="710"/>
      <c r="AM73" s="710"/>
      <c r="AN73" s="710"/>
      <c r="AO73" s="710"/>
      <c r="AP73" s="710"/>
      <c r="AQ73" s="710"/>
      <c r="AR73" s="710"/>
      <c r="AS73" s="710"/>
      <c r="AT73" s="710"/>
      <c r="AU73" s="710"/>
      <c r="AV73" s="710"/>
      <c r="AW73" s="710"/>
      <c r="AX73" s="710"/>
      <c r="AY73" s="710"/>
      <c r="AZ73" s="710"/>
      <c r="BA73" s="710"/>
      <c r="BB73" s="710"/>
      <c r="BC73" s="710"/>
      <c r="BD73" s="710"/>
      <c r="BE73" s="710"/>
      <c r="BF73" s="710"/>
      <c r="BG73" s="710"/>
      <c r="BH73" s="710"/>
      <c r="BI73" s="710"/>
      <c r="BP73" s="711" t="s">
        <v>124</v>
      </c>
      <c r="BQ73" s="711"/>
      <c r="BR73" s="711"/>
      <c r="BS73" s="711"/>
      <c r="BT73" s="711"/>
      <c r="BU73" s="711"/>
      <c r="BV73" s="711"/>
      <c r="BW73" s="204"/>
      <c r="BX73" s="204"/>
    </row>
    <row r="74" spans="1:76" s="20" customFormat="1" ht="12.75">
      <c r="B74" s="198"/>
    </row>
    <row r="75" spans="1:76" s="20" customFormat="1" ht="15" thickBot="1">
      <c r="B75" s="198"/>
      <c r="BJ75" s="46"/>
      <c r="BK75" s="46"/>
      <c r="BL75" s="46"/>
      <c r="BV75"/>
    </row>
    <row r="76" spans="1:76" s="20" customFormat="1" ht="15" thickTop="1">
      <c r="B76" s="198"/>
      <c r="BJ76" s="40"/>
      <c r="BK76" s="40"/>
      <c r="BL76" s="40"/>
      <c r="BM76" s="207" t="str">
        <f t="shared" ref="BM76:BR76" si="22">BM15</f>
        <v>a1</v>
      </c>
      <c r="BN76" s="207" t="str">
        <f t="shared" si="22"/>
        <v>a2</v>
      </c>
      <c r="BO76" s="207" t="str">
        <f t="shared" si="22"/>
        <v>b1</v>
      </c>
      <c r="BP76" s="207" t="str">
        <f t="shared" si="22"/>
        <v>b2</v>
      </c>
      <c r="BQ76" s="207" t="str">
        <f t="shared" si="22"/>
        <v>c2</v>
      </c>
      <c r="BR76" s="207" t="str">
        <f t="shared" si="22"/>
        <v>c4</v>
      </c>
      <c r="BS76" s="207" t="s">
        <v>19</v>
      </c>
      <c r="BT76" s="207" t="s">
        <v>21</v>
      </c>
      <c r="BU76" s="207" t="s">
        <v>22</v>
      </c>
      <c r="BV76"/>
      <c r="BW76" s="208"/>
    </row>
    <row r="77" spans="1:76" s="20" customFormat="1">
      <c r="B77" s="198"/>
      <c r="BJ77" s="209"/>
      <c r="BK77" s="210"/>
      <c r="BL77" s="210"/>
      <c r="BM77" s="211">
        <v>0.2</v>
      </c>
      <c r="BN77" s="211">
        <v>0.2</v>
      </c>
      <c r="BO77" s="211">
        <v>0.2</v>
      </c>
      <c r="BP77" s="211">
        <v>0.2</v>
      </c>
      <c r="BQ77" s="211">
        <v>0.2</v>
      </c>
      <c r="BR77" s="211">
        <v>0.2</v>
      </c>
      <c r="BS77" s="211">
        <v>0.2</v>
      </c>
      <c r="BT77" s="211">
        <v>0.2</v>
      </c>
      <c r="BU77" s="211">
        <v>0.2</v>
      </c>
      <c r="BV77"/>
    </row>
    <row r="78" spans="1:76" s="20" customFormat="1">
      <c r="B78" s="198"/>
      <c r="BJ78" s="46"/>
      <c r="BK78" s="212"/>
      <c r="BL78" s="212"/>
      <c r="BM78" s="211">
        <v>0.8</v>
      </c>
      <c r="BN78" s="211">
        <v>0.8</v>
      </c>
      <c r="BO78" s="211">
        <v>0.8</v>
      </c>
      <c r="BP78" s="211">
        <v>0.8</v>
      </c>
      <c r="BQ78" s="211">
        <v>0.8</v>
      </c>
      <c r="BR78" s="211">
        <v>0.8</v>
      </c>
      <c r="BS78" s="211">
        <v>0.8</v>
      </c>
      <c r="BT78" s="211">
        <v>0.8</v>
      </c>
      <c r="BU78" s="211">
        <v>0.8</v>
      </c>
      <c r="BV78"/>
    </row>
    <row r="79" spans="1:76" s="20" customFormat="1" ht="15" customHeight="1" thickBot="1">
      <c r="B79" s="198"/>
      <c r="BE79"/>
      <c r="BM79" s="213" t="e">
        <f>BA69</f>
        <v>#VALUE!</v>
      </c>
      <c r="BN79" s="213">
        <f>BB69</f>
        <v>0.54273029966703668</v>
      </c>
      <c r="BO79" s="213">
        <f>BC69</f>
        <v>0.51378809869375908</v>
      </c>
      <c r="BP79" s="213">
        <f>BD69</f>
        <v>0.14408233276157806</v>
      </c>
      <c r="BQ79" s="213">
        <f>BE69</f>
        <v>1</v>
      </c>
      <c r="BR79" s="213">
        <f t="shared" ref="BR79" si="23">BF69</f>
        <v>1</v>
      </c>
      <c r="BS79" s="213">
        <f>BG69</f>
        <v>0.92893081761006291</v>
      </c>
      <c r="BT79" s="213">
        <f>BH69</f>
        <v>0.32704402515723269</v>
      </c>
      <c r="BU79" s="213">
        <f>BI69</f>
        <v>1.0896226415094339</v>
      </c>
      <c r="BV79"/>
    </row>
    <row r="80" spans="1:76" s="11" customFormat="1" ht="12" thickTop="1">
      <c r="B80" s="214"/>
    </row>
  </sheetData>
  <protectedRanges>
    <protectedRange sqref="AZ70 BJ15:BJ69 B68:BI69" name="نطاق3"/>
    <protectedRange sqref="BM79:BU79" name="نطاق3_1"/>
    <protectedRange sqref="BI15:BI67 BA15:BC67" name="نطاق3_2"/>
    <protectedRange sqref="C10" name="نطاق2_1_1"/>
    <protectedRange sqref="C28:C37" name="نطاق3_1_3_1"/>
    <protectedRange sqref="C15 C21:C23" name="نطاق3_1_1_2_1"/>
    <protectedRange sqref="C17:C19" name="نطاق3_1_1_1_3_1"/>
    <protectedRange sqref="B15" name="نطاق3_1_2_1_1"/>
    <protectedRange sqref="C38:C66" name="نطاق3_1_6_1"/>
    <protectedRange sqref="K21:Q67" name="نطاق3_5"/>
    <protectedRange sqref="K15:K17 O15:Q20 K18:N20 N16:N17 M15:M17 L16:L17" name="نطاق3_2_3"/>
    <protectedRange sqref="D21:J67" name="نطاق3_6"/>
    <protectedRange sqref="D19:J20 E16 F15:J16 D15:D18 E17:J18" name="نطاق3_2_4"/>
    <protectedRange sqref="Y21:AC67" name="نطاق3_9"/>
    <protectedRange sqref="Y15:AD15 Y16:AC20 AE15:AE67 AD16:AD67" name="نطاق3_2_7"/>
    <protectedRange sqref="R21:T27 R28:U67" name="نطاق3_11"/>
    <protectedRange sqref="R15:T20 X15:X67" name="نطاق3_2_9"/>
    <protectedRange sqref="U21:U27" name="نطاق3_6_3"/>
    <protectedRange sqref="U15:U20" name="نطاق3_2_3_3"/>
    <protectedRange sqref="V15:V67" name="نطاق3_30_2"/>
    <protectedRange sqref="BE15:BF67 W15:W67" name="نطاق3_2_12_2"/>
    <protectedRange sqref="AL21:AL67" name="نطاق3_13"/>
    <protectedRange sqref="AL15:AL20" name="نطاق3_2_2_2"/>
    <protectedRange sqref="AF21:AJ30 AF31:AK67" name="نطاق3_28_1"/>
    <protectedRange sqref="AF15:AK15 AF16:AJ20 AK16:AK30 BG15:BG67" name="نطاق3_2_10_1"/>
    <protectedRange sqref="AO21:AS31 AM32:AS33 AM35:AS67 AP34:AS34" name="نطاق3_15"/>
    <protectedRange sqref="AQ15:AS20 BH15:BH67" name="نطاق3_2_13"/>
    <protectedRange sqref="AM21:AN31 AM15:AP20 AM34:AO34" name="نطاق3_5_2"/>
    <protectedRange sqref="AX21:AZ67" name="نطاق3_17"/>
    <protectedRange sqref="AX15:AZ20" name="نطاق3_2_15"/>
    <protectedRange sqref="AT15:AT19" name="نطاق3_11_2"/>
    <protectedRange sqref="AT40:AT67" name="نطاق3_13_2"/>
    <protectedRange sqref="AU15:AW19 AW21:AW22 AT20:AW20 AT21:AU29 AT30:AT39 AU30:AU38 AV21:AV67" name="نطاق3_15_2"/>
    <protectedRange sqref="AW23:AW26" name="نطاق3_18_1"/>
    <protectedRange sqref="AW27:AW36" name="نطاق3_20_1"/>
    <protectedRange sqref="AW37:AW67 AU39:AU67" name="نطاق3_22_1"/>
    <protectedRange sqref="C71" name="نطاق4_1_1"/>
  </protectedRanges>
  <mergeCells count="60">
    <mergeCell ref="BJ71:BP71"/>
    <mergeCell ref="BR71:BW71"/>
    <mergeCell ref="G73:W73"/>
    <mergeCell ref="AE73:BI73"/>
    <mergeCell ref="BP73:BV73"/>
    <mergeCell ref="AA71:BI71"/>
    <mergeCell ref="A68:C68"/>
    <mergeCell ref="A69:C69"/>
    <mergeCell ref="A71:B71"/>
    <mergeCell ref="C71:G71"/>
    <mergeCell ref="J71:X71"/>
    <mergeCell ref="BK29:BW69"/>
    <mergeCell ref="BK13:BP13"/>
    <mergeCell ref="BR13:BW13"/>
    <mergeCell ref="BV16:BW16"/>
    <mergeCell ref="BV19:BW19"/>
    <mergeCell ref="BV20:BW20"/>
    <mergeCell ref="BV21:BW21"/>
    <mergeCell ref="BV22:BW22"/>
    <mergeCell ref="BV23:BW23"/>
    <mergeCell ref="BV24:BW24"/>
    <mergeCell ref="BK26:BP27"/>
    <mergeCell ref="BR26:BW27"/>
    <mergeCell ref="D12:BI12"/>
    <mergeCell ref="BR12:BW12"/>
    <mergeCell ref="A13:A14"/>
    <mergeCell ref="B13:B14"/>
    <mergeCell ref="C13:C14"/>
    <mergeCell ref="D13:J13"/>
    <mergeCell ref="K13:Q13"/>
    <mergeCell ref="R13:X13"/>
    <mergeCell ref="Y13:AE13"/>
    <mergeCell ref="BA13:BI13"/>
    <mergeCell ref="A10:B10"/>
    <mergeCell ref="D10:F10"/>
    <mergeCell ref="G10:O10"/>
    <mergeCell ref="BJ10:BM10"/>
    <mergeCell ref="BU10:BW10"/>
    <mergeCell ref="A11:B11"/>
    <mergeCell ref="D11:X11"/>
    <mergeCell ref="Y11:BI11"/>
    <mergeCell ref="BK11:BP11"/>
    <mergeCell ref="BU11:BW11"/>
    <mergeCell ref="A5:BW5"/>
    <mergeCell ref="A6:BW6"/>
    <mergeCell ref="BJ7:BJ8"/>
    <mergeCell ref="R8:V9"/>
    <mergeCell ref="AN8:AQ9"/>
    <mergeCell ref="A9:B9"/>
    <mergeCell ref="D9:F9"/>
    <mergeCell ref="G9:O9"/>
    <mergeCell ref="BJ9:BM9"/>
    <mergeCell ref="BU9:BW9"/>
    <mergeCell ref="A1:G1"/>
    <mergeCell ref="V1:Y3"/>
    <mergeCell ref="BJ1:BW1"/>
    <mergeCell ref="A2:G2"/>
    <mergeCell ref="BJ2:BW2"/>
    <mergeCell ref="A3:G3"/>
    <mergeCell ref="BJ3:BW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125</v>
      </c>
      <c r="D9" s="712" t="s">
        <v>126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 t="s">
        <v>28</v>
      </c>
      <c r="AG9" s="18"/>
      <c r="AH9" s="18"/>
      <c r="AI9" s="18" t="s">
        <v>28</v>
      </c>
      <c r="AJ9" s="18" t="s">
        <v>28</v>
      </c>
      <c r="AK9" s="18"/>
      <c r="AL9" s="18" t="s">
        <v>28</v>
      </c>
      <c r="AM9" s="18"/>
      <c r="AN9" s="636"/>
      <c r="AO9" s="636"/>
      <c r="AP9" s="636"/>
      <c r="AQ9" s="636"/>
      <c r="BH9" s="644"/>
      <c r="BI9" s="644"/>
      <c r="BJ9" s="644"/>
      <c r="BK9" s="644"/>
      <c r="BL9" s="25"/>
      <c r="BM9" s="25"/>
      <c r="BN9" s="26"/>
      <c r="BO9" s="26">
        <v>189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27" t="s">
        <v>127</v>
      </c>
      <c r="D10" s="654" t="s">
        <v>128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7"/>
      <c r="BO10" s="37">
        <v>33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58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11</v>
      </c>
      <c r="H14" s="61" t="s">
        <v>15</v>
      </c>
      <c r="I14" s="61" t="s">
        <v>19</v>
      </c>
      <c r="J14" s="62" t="s">
        <v>22</v>
      </c>
      <c r="K14" s="59" t="s">
        <v>6</v>
      </c>
      <c r="L14" s="59" t="s">
        <v>7</v>
      </c>
      <c r="M14" s="59" t="s">
        <v>10</v>
      </c>
      <c r="N14" s="59" t="s">
        <v>11</v>
      </c>
      <c r="O14" s="60" t="s">
        <v>15</v>
      </c>
      <c r="P14" s="60" t="s">
        <v>19</v>
      </c>
      <c r="Q14" s="62" t="s">
        <v>22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15</v>
      </c>
      <c r="W14" s="60" t="s">
        <v>19</v>
      </c>
      <c r="X14" s="62" t="s">
        <v>22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19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19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19</v>
      </c>
      <c r="AS14" s="66" t="s">
        <v>22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11</v>
      </c>
      <c r="BE14" s="61" t="s">
        <v>15</v>
      </c>
      <c r="BF14" s="61" t="s">
        <v>19</v>
      </c>
      <c r="BG14" s="62" t="s">
        <v>22</v>
      </c>
      <c r="BH14" s="57" t="s">
        <v>53</v>
      </c>
    </row>
    <row r="15" spans="1:72" s="20" customFormat="1" ht="16.5" thickTop="1" thickBot="1">
      <c r="A15" s="215">
        <v>1</v>
      </c>
      <c r="B15" s="216" t="s">
        <v>134</v>
      </c>
      <c r="C15" s="216" t="s">
        <v>135</v>
      </c>
      <c r="D15" s="98">
        <v>2.5</v>
      </c>
      <c r="E15" s="198">
        <v>2.5</v>
      </c>
      <c r="F15" s="89"/>
      <c r="G15" s="89"/>
      <c r="H15" s="99"/>
      <c r="I15" s="99"/>
      <c r="J15" s="217"/>
      <c r="K15" s="84">
        <v>3</v>
      </c>
      <c r="L15" s="84">
        <v>2</v>
      </c>
      <c r="M15" s="84">
        <v>1</v>
      </c>
      <c r="N15" s="84">
        <v>2</v>
      </c>
      <c r="O15" s="89"/>
      <c r="P15" s="89"/>
      <c r="Q15" s="133"/>
      <c r="R15" s="83">
        <v>1</v>
      </c>
      <c r="S15" s="84"/>
      <c r="T15" s="83">
        <v>1</v>
      </c>
      <c r="U15" s="83">
        <v>1</v>
      </c>
      <c r="V15" s="89"/>
      <c r="W15" s="89"/>
      <c r="X15" s="133"/>
      <c r="Y15" s="84"/>
      <c r="Z15" s="89"/>
      <c r="AA15" s="89"/>
      <c r="AB15" s="90"/>
      <c r="AC15" s="90"/>
      <c r="AD15" s="90"/>
      <c r="AE15" s="218">
        <v>2</v>
      </c>
      <c r="AF15" s="106"/>
      <c r="AG15" s="99"/>
      <c r="AH15" s="99"/>
      <c r="AI15" s="99"/>
      <c r="AJ15" s="83">
        <v>1</v>
      </c>
      <c r="AK15" s="111">
        <v>1</v>
      </c>
      <c r="AL15" s="99"/>
      <c r="AM15" s="219"/>
      <c r="AN15" s="99"/>
      <c r="AO15" s="99"/>
      <c r="AP15" s="99"/>
      <c r="AQ15" s="99"/>
      <c r="AR15" s="99"/>
      <c r="AS15" s="220">
        <v>13</v>
      </c>
      <c r="AT15" s="102">
        <v>8</v>
      </c>
      <c r="AU15" s="103">
        <v>7</v>
      </c>
      <c r="AV15" s="103">
        <v>7</v>
      </c>
      <c r="AW15" s="221">
        <v>8</v>
      </c>
      <c r="AX15" s="106"/>
      <c r="AY15" s="99"/>
      <c r="AZ15" s="107"/>
      <c r="BA15" s="109">
        <f>AT15+AM15+AF15+Y15+R15+K15+D15</f>
        <v>14.5</v>
      </c>
      <c r="BB15" s="109">
        <f t="shared" ref="BB15:BG30" si="0">AU15+AN15+AG15+Z15+S15+L15+E15</f>
        <v>11.5</v>
      </c>
      <c r="BC15" s="109">
        <f t="shared" si="0"/>
        <v>9</v>
      </c>
      <c r="BD15" s="109">
        <f t="shared" si="0"/>
        <v>11</v>
      </c>
      <c r="BE15" s="109">
        <f t="shared" si="0"/>
        <v>1</v>
      </c>
      <c r="BF15" s="109">
        <f t="shared" si="0"/>
        <v>1</v>
      </c>
      <c r="BG15" s="109">
        <f t="shared" si="0"/>
        <v>15</v>
      </c>
      <c r="BH15" s="113">
        <f>SUM(BA15:BG15)</f>
        <v>63</v>
      </c>
      <c r="BI15" s="114" t="s">
        <v>50</v>
      </c>
      <c r="BJ15" s="115"/>
      <c r="BK15" s="116" t="s">
        <v>6</v>
      </c>
      <c r="BL15" s="116" t="s">
        <v>7</v>
      </c>
      <c r="BM15" s="116" t="s">
        <v>10</v>
      </c>
      <c r="BN15" s="117" t="s">
        <v>11</v>
      </c>
      <c r="BO15" s="117" t="s">
        <v>15</v>
      </c>
      <c r="BP15" s="117" t="s">
        <v>19</v>
      </c>
      <c r="BQ15" s="119" t="s">
        <v>22</v>
      </c>
      <c r="BR15" s="40"/>
      <c r="BS15" s="40"/>
    </row>
    <row r="16" spans="1:72" s="20" customFormat="1" ht="15.75" thickBot="1">
      <c r="A16" s="215">
        <v>2</v>
      </c>
      <c r="B16" s="216" t="s">
        <v>136</v>
      </c>
      <c r="C16" s="216" t="s">
        <v>137</v>
      </c>
      <c r="D16" s="98">
        <v>2.8</v>
      </c>
      <c r="E16" s="84">
        <v>2.8</v>
      </c>
      <c r="F16" s="89"/>
      <c r="G16" s="89"/>
      <c r="H16" s="90"/>
      <c r="I16" s="90"/>
      <c r="J16" s="133"/>
      <c r="K16" s="84">
        <v>4</v>
      </c>
      <c r="L16" s="84">
        <v>2</v>
      </c>
      <c r="M16" s="84">
        <v>1</v>
      </c>
      <c r="N16" s="84">
        <v>2</v>
      </c>
      <c r="O16" s="89"/>
      <c r="P16" s="89"/>
      <c r="Q16" s="133"/>
      <c r="R16" s="126">
        <v>1</v>
      </c>
      <c r="S16" s="84"/>
      <c r="T16" s="126">
        <v>1</v>
      </c>
      <c r="U16" s="126">
        <v>1</v>
      </c>
      <c r="V16" s="89"/>
      <c r="W16" s="89"/>
      <c r="X16" s="133"/>
      <c r="Y16" s="84"/>
      <c r="Z16" s="89"/>
      <c r="AA16" s="89"/>
      <c r="AB16" s="90"/>
      <c r="AC16" s="90"/>
      <c r="AD16" s="90"/>
      <c r="AE16" s="222">
        <v>4</v>
      </c>
      <c r="AF16" s="132"/>
      <c r="AG16" s="90"/>
      <c r="AH16" s="90"/>
      <c r="AI16" s="90"/>
      <c r="AJ16" s="126">
        <v>1</v>
      </c>
      <c r="AK16" s="223">
        <v>2</v>
      </c>
      <c r="AL16" s="90"/>
      <c r="AM16" s="224"/>
      <c r="AN16" s="90"/>
      <c r="AO16" s="90"/>
      <c r="AP16" s="90"/>
      <c r="AQ16" s="90"/>
      <c r="AR16" s="90"/>
      <c r="AS16" s="225">
        <v>20</v>
      </c>
      <c r="AT16" s="102">
        <v>11</v>
      </c>
      <c r="AU16" s="103">
        <v>8</v>
      </c>
      <c r="AV16" s="103">
        <v>11</v>
      </c>
      <c r="AW16" s="221">
        <v>14</v>
      </c>
      <c r="AX16" s="132"/>
      <c r="AY16" s="90"/>
      <c r="AZ16" s="133"/>
      <c r="BA16" s="109">
        <f t="shared" ref="BA16:BG37" si="1">AT16+AM16+AF16+Y16+R16+K16+D16</f>
        <v>18.8</v>
      </c>
      <c r="BB16" s="109">
        <f t="shared" si="0"/>
        <v>12.8</v>
      </c>
      <c r="BC16" s="109">
        <f t="shared" si="0"/>
        <v>13</v>
      </c>
      <c r="BD16" s="109">
        <f t="shared" si="0"/>
        <v>17</v>
      </c>
      <c r="BE16" s="109">
        <f t="shared" si="0"/>
        <v>1</v>
      </c>
      <c r="BF16" s="109">
        <f t="shared" si="0"/>
        <v>2</v>
      </c>
      <c r="BG16" s="109">
        <f t="shared" si="0"/>
        <v>24</v>
      </c>
      <c r="BH16" s="113">
        <f>SUM(BA16:BG16)</f>
        <v>88.6</v>
      </c>
      <c r="BI16" s="134">
        <f>SUM(BK16:BQ16)</f>
        <v>3</v>
      </c>
      <c r="BJ16" s="135"/>
      <c r="BK16" s="136">
        <v>1</v>
      </c>
      <c r="BL16" s="136"/>
      <c r="BM16" s="136">
        <v>1</v>
      </c>
      <c r="BN16" s="136">
        <v>1</v>
      </c>
      <c r="BO16" s="136"/>
      <c r="BP16" s="136"/>
      <c r="BQ16" s="136"/>
      <c r="BR16" s="686" t="s">
        <v>47</v>
      </c>
      <c r="BS16" s="687"/>
    </row>
    <row r="17" spans="1:71" s="20" customFormat="1" ht="15.75" thickBot="1">
      <c r="A17" s="215">
        <v>3</v>
      </c>
      <c r="B17" s="216" t="s">
        <v>138</v>
      </c>
      <c r="C17" s="216" t="s">
        <v>139</v>
      </c>
      <c r="D17" s="98">
        <v>2.8</v>
      </c>
      <c r="E17" s="84">
        <v>2.8</v>
      </c>
      <c r="F17" s="89"/>
      <c r="G17" s="89"/>
      <c r="H17" s="99"/>
      <c r="I17" s="99"/>
      <c r="J17" s="107"/>
      <c r="K17" s="84">
        <v>2</v>
      </c>
      <c r="L17" s="84">
        <v>1</v>
      </c>
      <c r="M17" s="84">
        <v>2</v>
      </c>
      <c r="N17" s="84">
        <v>2</v>
      </c>
      <c r="O17" s="89"/>
      <c r="P17" s="89"/>
      <c r="Q17" s="133"/>
      <c r="R17" s="126">
        <v>1</v>
      </c>
      <c r="S17" s="84"/>
      <c r="T17" s="126">
        <v>1</v>
      </c>
      <c r="U17" s="126">
        <v>1</v>
      </c>
      <c r="V17" s="89"/>
      <c r="W17" s="89"/>
      <c r="X17" s="133"/>
      <c r="Y17" s="84"/>
      <c r="Z17" s="89"/>
      <c r="AA17" s="89"/>
      <c r="AB17" s="90"/>
      <c r="AC17" s="90"/>
      <c r="AD17" s="90"/>
      <c r="AE17" s="222">
        <v>3</v>
      </c>
      <c r="AF17" s="132"/>
      <c r="AG17" s="90"/>
      <c r="AH17" s="90"/>
      <c r="AI17" s="90"/>
      <c r="AJ17" s="144">
        <v>0.5</v>
      </c>
      <c r="AK17" s="223">
        <v>2</v>
      </c>
      <c r="AL17" s="90"/>
      <c r="AM17" s="224"/>
      <c r="AN17" s="90"/>
      <c r="AO17" s="90"/>
      <c r="AP17" s="90"/>
      <c r="AQ17" s="90"/>
      <c r="AR17" s="90"/>
      <c r="AS17" s="225">
        <v>14</v>
      </c>
      <c r="AT17" s="102">
        <v>7</v>
      </c>
      <c r="AU17" s="103">
        <v>5</v>
      </c>
      <c r="AV17" s="103">
        <v>5</v>
      </c>
      <c r="AW17" s="221">
        <v>9</v>
      </c>
      <c r="AX17" s="132"/>
      <c r="AY17" s="90"/>
      <c r="AZ17" s="133"/>
      <c r="BA17" s="109">
        <f t="shared" si="1"/>
        <v>12.8</v>
      </c>
      <c r="BB17" s="109">
        <f t="shared" si="0"/>
        <v>8.8000000000000007</v>
      </c>
      <c r="BC17" s="109">
        <f t="shared" si="0"/>
        <v>8</v>
      </c>
      <c r="BD17" s="109">
        <f t="shared" si="0"/>
        <v>12</v>
      </c>
      <c r="BE17" s="109">
        <f t="shared" si="0"/>
        <v>0.5</v>
      </c>
      <c r="BF17" s="109">
        <f t="shared" si="0"/>
        <v>2</v>
      </c>
      <c r="BG17" s="109">
        <f t="shared" si="0"/>
        <v>17</v>
      </c>
      <c r="BH17" s="113">
        <f t="shared" ref="BH17:BH37" si="2">SUM(BA17:BG17)</f>
        <v>61.1</v>
      </c>
      <c r="BI17" s="134">
        <f t="shared" ref="BI17:BI22" si="3">SUM(BK17:BQ17)</f>
        <v>4</v>
      </c>
      <c r="BJ17" s="135"/>
      <c r="BK17" s="136"/>
      <c r="BL17" s="136"/>
      <c r="BM17" s="136"/>
      <c r="BN17" s="136"/>
      <c r="BO17" s="136"/>
      <c r="BP17" s="136"/>
      <c r="BQ17" s="136">
        <v>4</v>
      </c>
      <c r="BR17" s="140"/>
      <c r="BS17" s="141" t="s">
        <v>57</v>
      </c>
    </row>
    <row r="18" spans="1:71" s="20" customFormat="1" ht="15.75" thickBot="1">
      <c r="A18" s="215">
        <v>4</v>
      </c>
      <c r="B18" s="216" t="s">
        <v>140</v>
      </c>
      <c r="C18" s="216" t="s">
        <v>141</v>
      </c>
      <c r="D18" s="98">
        <v>3.5</v>
      </c>
      <c r="E18" s="84">
        <v>3.5</v>
      </c>
      <c r="F18" s="89"/>
      <c r="G18" s="89"/>
      <c r="H18" s="99"/>
      <c r="I18" s="99"/>
      <c r="J18" s="107"/>
      <c r="K18" s="84">
        <v>4</v>
      </c>
      <c r="L18" s="84">
        <v>2</v>
      </c>
      <c r="M18" s="84">
        <v>0</v>
      </c>
      <c r="N18" s="84">
        <v>2</v>
      </c>
      <c r="O18" s="89"/>
      <c r="P18" s="89"/>
      <c r="Q18" s="133"/>
      <c r="R18" s="126">
        <v>1</v>
      </c>
      <c r="S18" s="84"/>
      <c r="T18" s="126">
        <v>1</v>
      </c>
      <c r="U18" s="126">
        <v>1</v>
      </c>
      <c r="V18" s="89"/>
      <c r="W18" s="89"/>
      <c r="X18" s="133"/>
      <c r="Y18" s="84"/>
      <c r="Z18" s="89"/>
      <c r="AA18" s="89"/>
      <c r="AB18" s="90"/>
      <c r="AC18" s="90"/>
      <c r="AD18" s="90"/>
      <c r="AE18" s="222">
        <v>3</v>
      </c>
      <c r="AF18" s="132"/>
      <c r="AG18" s="90"/>
      <c r="AH18" s="90"/>
      <c r="AI18" s="90"/>
      <c r="AJ18" s="126">
        <v>1</v>
      </c>
      <c r="AK18" s="223">
        <v>1</v>
      </c>
      <c r="AL18" s="90"/>
      <c r="AM18" s="224"/>
      <c r="AN18" s="90"/>
      <c r="AO18" s="90"/>
      <c r="AP18" s="90"/>
      <c r="AQ18" s="90"/>
      <c r="AR18" s="90"/>
      <c r="AS18" s="225">
        <v>17</v>
      </c>
      <c r="AT18" s="102">
        <v>10</v>
      </c>
      <c r="AU18" s="103">
        <v>8</v>
      </c>
      <c r="AV18" s="103">
        <v>10</v>
      </c>
      <c r="AW18" s="221">
        <v>11</v>
      </c>
      <c r="AX18" s="132"/>
      <c r="AY18" s="90"/>
      <c r="AZ18" s="133"/>
      <c r="BA18" s="109">
        <f t="shared" si="1"/>
        <v>18.5</v>
      </c>
      <c r="BB18" s="109">
        <f t="shared" si="0"/>
        <v>13.5</v>
      </c>
      <c r="BC18" s="109">
        <f t="shared" si="0"/>
        <v>11</v>
      </c>
      <c r="BD18" s="109">
        <f t="shared" si="0"/>
        <v>14</v>
      </c>
      <c r="BE18" s="109">
        <f t="shared" si="0"/>
        <v>1</v>
      </c>
      <c r="BF18" s="109">
        <f t="shared" si="0"/>
        <v>1</v>
      </c>
      <c r="BG18" s="109">
        <f t="shared" si="0"/>
        <v>20</v>
      </c>
      <c r="BH18" s="113">
        <f t="shared" si="2"/>
        <v>79</v>
      </c>
      <c r="BI18" s="134">
        <f>SUM(BK18:BQ18)</f>
        <v>3</v>
      </c>
      <c r="BJ18" s="135"/>
      <c r="BK18" s="136"/>
      <c r="BL18" s="136"/>
      <c r="BM18" s="136"/>
      <c r="BN18" s="136"/>
      <c r="BO18" s="136">
        <v>1</v>
      </c>
      <c r="BP18" s="136">
        <v>2</v>
      </c>
      <c r="BQ18" s="136"/>
      <c r="BR18" s="140"/>
      <c r="BS18" s="141" t="s">
        <v>142</v>
      </c>
    </row>
    <row r="19" spans="1:71" s="20" customFormat="1" ht="16.5" thickTop="1" thickBot="1">
      <c r="A19" s="215">
        <v>5</v>
      </c>
      <c r="B19" s="216" t="s">
        <v>143</v>
      </c>
      <c r="C19" s="216" t="s">
        <v>144</v>
      </c>
      <c r="D19" s="98">
        <v>2.5</v>
      </c>
      <c r="E19" s="84">
        <v>2.5</v>
      </c>
      <c r="F19" s="89"/>
      <c r="G19" s="89"/>
      <c r="H19" s="99"/>
      <c r="I19" s="99"/>
      <c r="J19" s="217"/>
      <c r="K19" s="84">
        <v>4</v>
      </c>
      <c r="L19" s="84">
        <v>2</v>
      </c>
      <c r="M19" s="84">
        <v>0</v>
      </c>
      <c r="N19" s="84">
        <v>2</v>
      </c>
      <c r="O19" s="89"/>
      <c r="P19" s="89"/>
      <c r="Q19" s="133"/>
      <c r="R19" s="126">
        <v>1</v>
      </c>
      <c r="S19" s="84"/>
      <c r="T19" s="144">
        <v>0.5</v>
      </c>
      <c r="U19" s="126">
        <v>1</v>
      </c>
      <c r="V19" s="89"/>
      <c r="W19" s="89"/>
      <c r="X19" s="133"/>
      <c r="Y19" s="84"/>
      <c r="Z19" s="89"/>
      <c r="AA19" s="89"/>
      <c r="AB19" s="90"/>
      <c r="AC19" s="90"/>
      <c r="AD19" s="90"/>
      <c r="AE19" s="222">
        <v>2</v>
      </c>
      <c r="AF19" s="132"/>
      <c r="AG19" s="90"/>
      <c r="AH19" s="90"/>
      <c r="AI19" s="90"/>
      <c r="AJ19" s="126">
        <v>1</v>
      </c>
      <c r="AK19" s="223">
        <v>2</v>
      </c>
      <c r="AL19" s="90"/>
      <c r="AM19" s="224"/>
      <c r="AN19" s="90"/>
      <c r="AO19" s="90"/>
      <c r="AP19" s="90"/>
      <c r="AQ19" s="90"/>
      <c r="AR19" s="90"/>
      <c r="AS19" s="225">
        <v>16</v>
      </c>
      <c r="AT19" s="145">
        <v>10</v>
      </c>
      <c r="AU19" s="103">
        <v>5</v>
      </c>
      <c r="AV19" s="103">
        <v>10</v>
      </c>
      <c r="AW19" s="221">
        <v>13</v>
      </c>
      <c r="AX19" s="132"/>
      <c r="AY19" s="90"/>
      <c r="AZ19" s="133"/>
      <c r="BA19" s="109">
        <f t="shared" si="1"/>
        <v>17.5</v>
      </c>
      <c r="BB19" s="109">
        <f t="shared" si="0"/>
        <v>9.5</v>
      </c>
      <c r="BC19" s="109">
        <f t="shared" si="0"/>
        <v>10.5</v>
      </c>
      <c r="BD19" s="109">
        <f t="shared" si="0"/>
        <v>16</v>
      </c>
      <c r="BE19" s="109">
        <f t="shared" si="0"/>
        <v>1</v>
      </c>
      <c r="BF19" s="109">
        <f t="shared" si="0"/>
        <v>2</v>
      </c>
      <c r="BG19" s="109">
        <f t="shared" si="0"/>
        <v>18</v>
      </c>
      <c r="BH19" s="113">
        <f t="shared" si="2"/>
        <v>74.5</v>
      </c>
      <c r="BI19" s="134">
        <f t="shared" si="3"/>
        <v>10</v>
      </c>
      <c r="BJ19" s="135"/>
      <c r="BK19" s="136">
        <v>3</v>
      </c>
      <c r="BL19" s="136">
        <v>3</v>
      </c>
      <c r="BM19" s="136">
        <v>2</v>
      </c>
      <c r="BN19" s="136">
        <v>2</v>
      </c>
      <c r="BO19" s="136"/>
      <c r="BP19" s="136"/>
      <c r="BQ19" s="136"/>
      <c r="BR19" s="688" t="s">
        <v>43</v>
      </c>
      <c r="BS19" s="689"/>
    </row>
    <row r="20" spans="1:71" s="20" customFormat="1" ht="15.75" thickBot="1">
      <c r="A20" s="215">
        <v>6</v>
      </c>
      <c r="B20" s="216" t="s">
        <v>145</v>
      </c>
      <c r="C20" s="216" t="s">
        <v>146</v>
      </c>
      <c r="D20" s="98">
        <v>0.5</v>
      </c>
      <c r="E20" s="84">
        <v>0.5</v>
      </c>
      <c r="F20" s="89"/>
      <c r="G20" s="89"/>
      <c r="H20" s="90"/>
      <c r="I20" s="90"/>
      <c r="J20" s="133"/>
      <c r="K20" s="84">
        <v>3</v>
      </c>
      <c r="L20" s="84">
        <v>2</v>
      </c>
      <c r="M20" s="84">
        <v>1</v>
      </c>
      <c r="N20" s="84">
        <v>2</v>
      </c>
      <c r="O20" s="89"/>
      <c r="P20" s="89"/>
      <c r="Q20" s="133"/>
      <c r="R20" s="126">
        <v>1</v>
      </c>
      <c r="S20" s="84"/>
      <c r="T20" s="126">
        <v>1</v>
      </c>
      <c r="U20" s="126">
        <v>1</v>
      </c>
      <c r="V20" s="89"/>
      <c r="W20" s="89"/>
      <c r="X20" s="133"/>
      <c r="Y20" s="84"/>
      <c r="Z20" s="89"/>
      <c r="AA20" s="89"/>
      <c r="AB20" s="90"/>
      <c r="AC20" s="90"/>
      <c r="AD20" s="90"/>
      <c r="AE20" s="222">
        <v>3</v>
      </c>
      <c r="AF20" s="132"/>
      <c r="AG20" s="90"/>
      <c r="AH20" s="90"/>
      <c r="AI20" s="90"/>
      <c r="AJ20" s="126">
        <v>1</v>
      </c>
      <c r="AK20" s="223">
        <v>2</v>
      </c>
      <c r="AL20" s="90"/>
      <c r="AM20" s="224"/>
      <c r="AN20" s="90"/>
      <c r="AO20" s="90"/>
      <c r="AP20" s="90"/>
      <c r="AQ20" s="90"/>
      <c r="AR20" s="90"/>
      <c r="AS20" s="225">
        <v>18</v>
      </c>
      <c r="AT20" s="226">
        <v>10</v>
      </c>
      <c r="AU20" s="227">
        <v>9</v>
      </c>
      <c r="AV20" s="227">
        <v>12</v>
      </c>
      <c r="AW20" s="145">
        <v>14</v>
      </c>
      <c r="AX20" s="132"/>
      <c r="AY20" s="90"/>
      <c r="AZ20" s="133"/>
      <c r="BA20" s="109">
        <f t="shared" si="1"/>
        <v>14.5</v>
      </c>
      <c r="BB20" s="109">
        <f t="shared" si="0"/>
        <v>11.5</v>
      </c>
      <c r="BC20" s="109">
        <f t="shared" si="0"/>
        <v>14</v>
      </c>
      <c r="BD20" s="109">
        <f t="shared" si="0"/>
        <v>17</v>
      </c>
      <c r="BE20" s="109">
        <f t="shared" si="0"/>
        <v>1</v>
      </c>
      <c r="BF20" s="109">
        <f t="shared" si="0"/>
        <v>2</v>
      </c>
      <c r="BG20" s="109">
        <f t="shared" si="0"/>
        <v>21</v>
      </c>
      <c r="BH20" s="113">
        <f t="shared" si="2"/>
        <v>81</v>
      </c>
      <c r="BI20" s="134">
        <f t="shared" si="3"/>
        <v>10</v>
      </c>
      <c r="BJ20" s="135"/>
      <c r="BK20" s="136">
        <v>4</v>
      </c>
      <c r="BL20" s="136">
        <v>2</v>
      </c>
      <c r="BM20" s="136">
        <v>2</v>
      </c>
      <c r="BN20" s="136">
        <v>2</v>
      </c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216" t="s">
        <v>147</v>
      </c>
      <c r="C21" s="216" t="s">
        <v>148</v>
      </c>
      <c r="D21" s="98">
        <v>0</v>
      </c>
      <c r="E21" s="84">
        <v>0</v>
      </c>
      <c r="F21" s="89"/>
      <c r="G21" s="89"/>
      <c r="H21" s="99"/>
      <c r="I21" s="99"/>
      <c r="J21" s="217"/>
      <c r="K21" s="84">
        <v>3</v>
      </c>
      <c r="L21" s="84">
        <v>1</v>
      </c>
      <c r="M21" s="84">
        <v>0</v>
      </c>
      <c r="N21" s="84">
        <v>2</v>
      </c>
      <c r="O21" s="89"/>
      <c r="P21" s="89"/>
      <c r="Q21" s="133"/>
      <c r="R21" s="126">
        <v>1</v>
      </c>
      <c r="S21" s="84"/>
      <c r="T21" s="126">
        <v>1</v>
      </c>
      <c r="U21" s="126">
        <v>1</v>
      </c>
      <c r="V21" s="89"/>
      <c r="W21" s="89"/>
      <c r="X21" s="133"/>
      <c r="Y21" s="84"/>
      <c r="Z21" s="89"/>
      <c r="AA21" s="89"/>
      <c r="AB21" s="90"/>
      <c r="AC21" s="90"/>
      <c r="AD21" s="90"/>
      <c r="AE21" s="222">
        <v>2</v>
      </c>
      <c r="AF21" s="132"/>
      <c r="AG21" s="90"/>
      <c r="AH21" s="90"/>
      <c r="AI21" s="90"/>
      <c r="AJ21" s="126">
        <v>1</v>
      </c>
      <c r="AK21" s="223">
        <v>1.5</v>
      </c>
      <c r="AL21" s="90"/>
      <c r="AM21" s="224"/>
      <c r="AN21" s="90"/>
      <c r="AO21" s="90"/>
      <c r="AP21" s="90"/>
      <c r="AQ21" s="90"/>
      <c r="AR21" s="90"/>
      <c r="AS21" s="225">
        <v>13</v>
      </c>
      <c r="AT21" s="221">
        <v>8</v>
      </c>
      <c r="AU21" s="103">
        <v>7</v>
      </c>
      <c r="AV21" s="103">
        <v>6</v>
      </c>
      <c r="AW21" s="103">
        <v>8</v>
      </c>
      <c r="AX21" s="132"/>
      <c r="AY21" s="90"/>
      <c r="AZ21" s="133"/>
      <c r="BA21" s="109">
        <f t="shared" si="1"/>
        <v>12</v>
      </c>
      <c r="BB21" s="109">
        <f t="shared" si="0"/>
        <v>8</v>
      </c>
      <c r="BC21" s="109">
        <f t="shared" si="0"/>
        <v>7</v>
      </c>
      <c r="BD21" s="109">
        <f t="shared" si="0"/>
        <v>11</v>
      </c>
      <c r="BE21" s="109">
        <f t="shared" si="0"/>
        <v>1</v>
      </c>
      <c r="BF21" s="109">
        <f t="shared" si="0"/>
        <v>1.5</v>
      </c>
      <c r="BG21" s="109">
        <f t="shared" si="0"/>
        <v>15</v>
      </c>
      <c r="BH21" s="113">
        <f t="shared" si="2"/>
        <v>55.5</v>
      </c>
      <c r="BI21" s="134">
        <f t="shared" si="3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6.5" thickTop="1" thickBot="1">
      <c r="A22" s="215">
        <v>8</v>
      </c>
      <c r="B22" s="216" t="s">
        <v>149</v>
      </c>
      <c r="C22" s="216" t="s">
        <v>150</v>
      </c>
      <c r="D22" s="98">
        <v>2.5</v>
      </c>
      <c r="E22" s="84">
        <v>2.5</v>
      </c>
      <c r="F22" s="89"/>
      <c r="G22" s="89"/>
      <c r="H22" s="99"/>
      <c r="I22" s="99"/>
      <c r="J22" s="217"/>
      <c r="K22" s="84">
        <v>3</v>
      </c>
      <c r="L22" s="84">
        <v>2</v>
      </c>
      <c r="M22" s="84">
        <v>2</v>
      </c>
      <c r="N22" s="84">
        <v>2</v>
      </c>
      <c r="O22" s="89"/>
      <c r="P22" s="89"/>
      <c r="Q22" s="133"/>
      <c r="R22" s="126">
        <v>1</v>
      </c>
      <c r="S22" s="84"/>
      <c r="T22" s="126">
        <v>1</v>
      </c>
      <c r="U22" s="126">
        <v>1</v>
      </c>
      <c r="V22" s="89"/>
      <c r="W22" s="89"/>
      <c r="X22" s="133"/>
      <c r="Y22" s="84"/>
      <c r="Z22" s="89"/>
      <c r="AA22" s="89"/>
      <c r="AB22" s="90"/>
      <c r="AC22" s="90"/>
      <c r="AD22" s="90"/>
      <c r="AE22" s="222">
        <v>4</v>
      </c>
      <c r="AF22" s="132"/>
      <c r="AG22" s="90"/>
      <c r="AH22" s="90"/>
      <c r="AI22" s="90"/>
      <c r="AJ22" s="126">
        <v>1</v>
      </c>
      <c r="AK22" s="223">
        <v>1</v>
      </c>
      <c r="AL22" s="90"/>
      <c r="AM22" s="224"/>
      <c r="AN22" s="90"/>
      <c r="AO22" s="90"/>
      <c r="AP22" s="90"/>
      <c r="AQ22" s="90"/>
      <c r="AR22" s="90"/>
      <c r="AS22" s="225">
        <v>19</v>
      </c>
      <c r="AT22" s="226">
        <v>10</v>
      </c>
      <c r="AU22" s="228">
        <v>8</v>
      </c>
      <c r="AV22" s="228">
        <v>11</v>
      </c>
      <c r="AW22" s="229">
        <v>14</v>
      </c>
      <c r="AX22" s="132"/>
      <c r="AY22" s="90"/>
      <c r="AZ22" s="133"/>
      <c r="BA22" s="109">
        <f t="shared" si="1"/>
        <v>16.5</v>
      </c>
      <c r="BB22" s="109">
        <f t="shared" si="0"/>
        <v>12.5</v>
      </c>
      <c r="BC22" s="109">
        <f t="shared" si="0"/>
        <v>14</v>
      </c>
      <c r="BD22" s="109">
        <f t="shared" si="0"/>
        <v>17</v>
      </c>
      <c r="BE22" s="109">
        <f t="shared" si="0"/>
        <v>1</v>
      </c>
      <c r="BF22" s="109">
        <f t="shared" si="0"/>
        <v>1</v>
      </c>
      <c r="BG22" s="109">
        <f t="shared" si="0"/>
        <v>23</v>
      </c>
      <c r="BH22" s="113">
        <f t="shared" si="2"/>
        <v>85</v>
      </c>
      <c r="BI22" s="134">
        <f t="shared" si="3"/>
        <v>50</v>
      </c>
      <c r="BJ22" s="154"/>
      <c r="BK22" s="160">
        <v>12</v>
      </c>
      <c r="BL22" s="160">
        <v>9</v>
      </c>
      <c r="BM22" s="160">
        <v>15</v>
      </c>
      <c r="BN22" s="161">
        <v>14</v>
      </c>
      <c r="BO22" s="161"/>
      <c r="BP22" s="161"/>
      <c r="BQ22" s="163"/>
      <c r="BR22" s="688" t="s">
        <v>65</v>
      </c>
      <c r="BS22" s="689"/>
    </row>
    <row r="23" spans="1:71" s="20" customFormat="1" ht="15.75" thickBot="1">
      <c r="A23" s="215">
        <v>9</v>
      </c>
      <c r="B23" s="216" t="s">
        <v>151</v>
      </c>
      <c r="C23" s="216" t="s">
        <v>152</v>
      </c>
      <c r="D23" s="98">
        <v>0</v>
      </c>
      <c r="E23" s="84">
        <v>0</v>
      </c>
      <c r="F23" s="89"/>
      <c r="G23" s="89"/>
      <c r="H23" s="90"/>
      <c r="I23" s="90"/>
      <c r="J23" s="133"/>
      <c r="K23" s="84">
        <v>4</v>
      </c>
      <c r="L23" s="84">
        <v>1</v>
      </c>
      <c r="M23" s="84">
        <v>2</v>
      </c>
      <c r="N23" s="84">
        <v>2</v>
      </c>
      <c r="O23" s="89"/>
      <c r="P23" s="89"/>
      <c r="Q23" s="133"/>
      <c r="R23" s="126">
        <v>1</v>
      </c>
      <c r="S23" s="84"/>
      <c r="T23" s="144">
        <v>0.5</v>
      </c>
      <c r="U23" s="126">
        <v>1</v>
      </c>
      <c r="V23" s="89"/>
      <c r="W23" s="89"/>
      <c r="X23" s="133"/>
      <c r="Y23" s="84"/>
      <c r="Z23" s="89"/>
      <c r="AA23" s="89"/>
      <c r="AB23" s="90"/>
      <c r="AC23" s="90"/>
      <c r="AD23" s="90"/>
      <c r="AE23" s="222">
        <v>1</v>
      </c>
      <c r="AF23" s="132"/>
      <c r="AG23" s="90"/>
      <c r="AH23" s="90"/>
      <c r="AI23" s="90"/>
      <c r="AJ23" s="144">
        <v>1</v>
      </c>
      <c r="AK23" s="223">
        <v>2</v>
      </c>
      <c r="AL23" s="90"/>
      <c r="AM23" s="224"/>
      <c r="AN23" s="90"/>
      <c r="AO23" s="90"/>
      <c r="AP23" s="90"/>
      <c r="AQ23" s="90"/>
      <c r="AR23" s="90"/>
      <c r="AS23" s="225">
        <v>14</v>
      </c>
      <c r="AT23" s="226">
        <v>7</v>
      </c>
      <c r="AU23" s="103">
        <v>6</v>
      </c>
      <c r="AV23" s="103">
        <v>4</v>
      </c>
      <c r="AW23" s="221">
        <v>9</v>
      </c>
      <c r="AX23" s="132"/>
      <c r="AY23" s="90"/>
      <c r="AZ23" s="133"/>
      <c r="BA23" s="109">
        <f t="shared" si="1"/>
        <v>12</v>
      </c>
      <c r="BB23" s="109">
        <f t="shared" si="0"/>
        <v>7</v>
      </c>
      <c r="BC23" s="109">
        <f t="shared" si="0"/>
        <v>6.5</v>
      </c>
      <c r="BD23" s="109">
        <f t="shared" si="0"/>
        <v>12</v>
      </c>
      <c r="BE23" s="109">
        <f t="shared" si="0"/>
        <v>1</v>
      </c>
      <c r="BF23" s="109">
        <f t="shared" si="0"/>
        <v>2</v>
      </c>
      <c r="BG23" s="109">
        <f t="shared" si="0"/>
        <v>15</v>
      </c>
      <c r="BH23" s="113">
        <f t="shared" si="2"/>
        <v>55.5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5.75" thickBot="1">
      <c r="A24" s="215">
        <v>10</v>
      </c>
      <c r="B24" s="216" t="s">
        <v>153</v>
      </c>
      <c r="C24" s="216" t="s">
        <v>154</v>
      </c>
      <c r="D24" s="98">
        <v>2.5</v>
      </c>
      <c r="E24" s="98">
        <v>2.5</v>
      </c>
      <c r="F24" s="89"/>
      <c r="G24" s="89"/>
      <c r="H24" s="90"/>
      <c r="I24" s="90"/>
      <c r="J24" s="133"/>
      <c r="K24" s="84">
        <v>4</v>
      </c>
      <c r="L24" s="84">
        <v>1</v>
      </c>
      <c r="M24" s="84">
        <v>0</v>
      </c>
      <c r="N24" s="84">
        <v>2</v>
      </c>
      <c r="O24" s="89"/>
      <c r="P24" s="89"/>
      <c r="Q24" s="133"/>
      <c r="R24" s="126">
        <v>1</v>
      </c>
      <c r="S24" s="98"/>
      <c r="T24" s="126">
        <v>1</v>
      </c>
      <c r="U24" s="126">
        <v>1</v>
      </c>
      <c r="V24" s="89"/>
      <c r="W24" s="89"/>
      <c r="X24" s="133"/>
      <c r="Y24" s="84"/>
      <c r="Z24" s="89"/>
      <c r="AA24" s="89"/>
      <c r="AB24" s="90"/>
      <c r="AC24" s="90"/>
      <c r="AD24" s="90"/>
      <c r="AE24" s="222">
        <v>2</v>
      </c>
      <c r="AF24" s="132"/>
      <c r="AG24" s="90"/>
      <c r="AH24" s="90"/>
      <c r="AI24" s="90"/>
      <c r="AJ24" s="126">
        <v>1</v>
      </c>
      <c r="AK24" s="223">
        <v>1</v>
      </c>
      <c r="AL24" s="90"/>
      <c r="AM24" s="224"/>
      <c r="AN24" s="90"/>
      <c r="AO24" s="90"/>
      <c r="AP24" s="90"/>
      <c r="AQ24" s="90"/>
      <c r="AR24" s="90"/>
      <c r="AS24" s="225">
        <v>17</v>
      </c>
      <c r="AT24" s="229">
        <v>11</v>
      </c>
      <c r="AU24" s="103">
        <v>8</v>
      </c>
      <c r="AV24" s="103">
        <v>12</v>
      </c>
      <c r="AW24" s="221">
        <v>9</v>
      </c>
      <c r="AX24" s="132"/>
      <c r="AY24" s="90"/>
      <c r="AZ24" s="133"/>
      <c r="BA24" s="109">
        <f t="shared" si="1"/>
        <v>18.5</v>
      </c>
      <c r="BB24" s="109">
        <f t="shared" si="0"/>
        <v>11.5</v>
      </c>
      <c r="BC24" s="109">
        <f t="shared" si="0"/>
        <v>13</v>
      </c>
      <c r="BD24" s="109">
        <f t="shared" si="0"/>
        <v>12</v>
      </c>
      <c r="BE24" s="109">
        <f t="shared" si="0"/>
        <v>1</v>
      </c>
      <c r="BF24" s="109">
        <f t="shared" si="0"/>
        <v>1</v>
      </c>
      <c r="BG24" s="109">
        <f t="shared" si="0"/>
        <v>19</v>
      </c>
      <c r="BH24" s="113">
        <f t="shared" si="2"/>
        <v>76</v>
      </c>
      <c r="BI24" s="170">
        <f>SUM(BI16:BI22)</f>
        <v>100</v>
      </c>
      <c r="BJ24" s="171"/>
      <c r="BK24" s="172">
        <f>SUM(BK16:BK23)</f>
        <v>20</v>
      </c>
      <c r="BL24" s="172">
        <f t="shared" ref="BL24:BQ24" si="4">SUM(BL16:BL23)</f>
        <v>14</v>
      </c>
      <c r="BM24" s="172">
        <f t="shared" si="4"/>
        <v>20</v>
      </c>
      <c r="BN24" s="172">
        <f t="shared" si="4"/>
        <v>19</v>
      </c>
      <c r="BO24" s="172">
        <f t="shared" si="4"/>
        <v>1</v>
      </c>
      <c r="BP24" s="172">
        <f t="shared" si="4"/>
        <v>2</v>
      </c>
      <c r="BQ24" s="172">
        <f t="shared" si="4"/>
        <v>24</v>
      </c>
      <c r="BR24" s="692" t="s">
        <v>68</v>
      </c>
      <c r="BS24" s="693"/>
    </row>
    <row r="25" spans="1:71" s="20" customFormat="1" ht="15.75" thickBot="1">
      <c r="A25" s="215">
        <v>11</v>
      </c>
      <c r="B25" s="216" t="s">
        <v>155</v>
      </c>
      <c r="C25" s="216" t="s">
        <v>156</v>
      </c>
      <c r="D25" s="98">
        <v>2.2999999999999998</v>
      </c>
      <c r="E25" s="98">
        <v>2.2999999999999998</v>
      </c>
      <c r="F25" s="89"/>
      <c r="G25" s="89"/>
      <c r="H25" s="90"/>
      <c r="I25" s="90"/>
      <c r="J25" s="133"/>
      <c r="K25" s="84">
        <v>3</v>
      </c>
      <c r="L25" s="84">
        <v>2</v>
      </c>
      <c r="M25" s="84">
        <v>2</v>
      </c>
      <c r="N25" s="84">
        <v>2</v>
      </c>
      <c r="O25" s="89"/>
      <c r="P25" s="89"/>
      <c r="Q25" s="133"/>
      <c r="R25" s="144">
        <v>0.5</v>
      </c>
      <c r="S25" s="98"/>
      <c r="T25" s="126">
        <v>1</v>
      </c>
      <c r="U25" s="144">
        <v>0.5</v>
      </c>
      <c r="V25" s="89"/>
      <c r="W25" s="89"/>
      <c r="X25" s="133"/>
      <c r="Y25" s="84"/>
      <c r="Z25" s="89"/>
      <c r="AA25" s="89"/>
      <c r="AB25" s="90"/>
      <c r="AC25" s="90"/>
      <c r="AD25" s="90"/>
      <c r="AE25" s="222">
        <v>2</v>
      </c>
      <c r="AF25" s="132"/>
      <c r="AG25" s="90"/>
      <c r="AH25" s="90"/>
      <c r="AI25" s="90"/>
      <c r="AJ25" s="144">
        <v>1</v>
      </c>
      <c r="AK25" s="223">
        <v>2</v>
      </c>
      <c r="AL25" s="90"/>
      <c r="AM25" s="224"/>
      <c r="AN25" s="90"/>
      <c r="AO25" s="90"/>
      <c r="AP25" s="90"/>
      <c r="AQ25" s="90"/>
      <c r="AR25" s="90"/>
      <c r="AS25" s="225">
        <v>14</v>
      </c>
      <c r="AT25" s="102">
        <v>8</v>
      </c>
      <c r="AU25" s="103">
        <v>7</v>
      </c>
      <c r="AV25" s="103">
        <v>10</v>
      </c>
      <c r="AW25" s="221">
        <v>10</v>
      </c>
      <c r="AX25" s="132"/>
      <c r="AY25" s="90"/>
      <c r="AZ25" s="133"/>
      <c r="BA25" s="109">
        <f t="shared" si="1"/>
        <v>13.8</v>
      </c>
      <c r="BB25" s="109">
        <f t="shared" si="0"/>
        <v>11.3</v>
      </c>
      <c r="BC25" s="109">
        <f t="shared" si="0"/>
        <v>13</v>
      </c>
      <c r="BD25" s="109">
        <f t="shared" si="0"/>
        <v>12.5</v>
      </c>
      <c r="BE25" s="109">
        <f t="shared" si="0"/>
        <v>1</v>
      </c>
      <c r="BF25" s="109">
        <f t="shared" si="0"/>
        <v>2</v>
      </c>
      <c r="BG25" s="109">
        <f t="shared" si="0"/>
        <v>16</v>
      </c>
      <c r="BH25" s="113">
        <f t="shared" si="2"/>
        <v>69.599999999999994</v>
      </c>
    </row>
    <row r="26" spans="1:71" s="20" customFormat="1" ht="15.75" thickBot="1">
      <c r="A26" s="215">
        <v>12</v>
      </c>
      <c r="B26" s="216" t="s">
        <v>157</v>
      </c>
      <c r="C26" s="216" t="s">
        <v>158</v>
      </c>
      <c r="D26" s="98">
        <v>4.3</v>
      </c>
      <c r="E26" s="98">
        <v>4.3</v>
      </c>
      <c r="F26" s="89"/>
      <c r="G26" s="89"/>
      <c r="H26" s="90"/>
      <c r="I26" s="90"/>
      <c r="J26" s="133"/>
      <c r="K26" s="84">
        <v>4</v>
      </c>
      <c r="L26" s="84">
        <v>1</v>
      </c>
      <c r="M26" s="84">
        <v>1</v>
      </c>
      <c r="N26" s="84">
        <v>1</v>
      </c>
      <c r="O26" s="89"/>
      <c r="P26" s="89"/>
      <c r="Q26" s="133"/>
      <c r="R26" s="144">
        <v>0.5</v>
      </c>
      <c r="S26" s="98"/>
      <c r="T26" s="126">
        <v>1</v>
      </c>
      <c r="U26" s="126">
        <v>1</v>
      </c>
      <c r="V26" s="89"/>
      <c r="W26" s="89"/>
      <c r="X26" s="133"/>
      <c r="Y26" s="84"/>
      <c r="Z26" s="89"/>
      <c r="AA26" s="89"/>
      <c r="AB26" s="90"/>
      <c r="AC26" s="90"/>
      <c r="AD26" s="90"/>
      <c r="AE26" s="222">
        <v>3</v>
      </c>
      <c r="AF26" s="132"/>
      <c r="AG26" s="90"/>
      <c r="AH26" s="90"/>
      <c r="AI26" s="90"/>
      <c r="AJ26" s="126">
        <v>1</v>
      </c>
      <c r="AK26" s="223">
        <v>1</v>
      </c>
      <c r="AL26" s="90"/>
      <c r="AM26" s="224"/>
      <c r="AN26" s="90"/>
      <c r="AO26" s="90"/>
      <c r="AP26" s="90"/>
      <c r="AQ26" s="90"/>
      <c r="AR26" s="90"/>
      <c r="AS26" s="225">
        <v>13</v>
      </c>
      <c r="AT26" s="102">
        <v>9</v>
      </c>
      <c r="AU26" s="103">
        <v>8</v>
      </c>
      <c r="AV26" s="103">
        <v>12</v>
      </c>
      <c r="AW26" s="221">
        <v>10</v>
      </c>
      <c r="AX26" s="132"/>
      <c r="AY26" s="90"/>
      <c r="AZ26" s="133"/>
      <c r="BA26" s="109">
        <f t="shared" si="1"/>
        <v>17.8</v>
      </c>
      <c r="BB26" s="109">
        <f t="shared" si="0"/>
        <v>13.3</v>
      </c>
      <c r="BC26" s="109">
        <f t="shared" si="0"/>
        <v>14</v>
      </c>
      <c r="BD26" s="109">
        <f t="shared" si="0"/>
        <v>12</v>
      </c>
      <c r="BE26" s="109">
        <f t="shared" si="0"/>
        <v>1</v>
      </c>
      <c r="BF26" s="109">
        <f t="shared" si="0"/>
        <v>1</v>
      </c>
      <c r="BG26" s="109">
        <f t="shared" si="0"/>
        <v>16</v>
      </c>
      <c r="BH26" s="113">
        <f t="shared" si="2"/>
        <v>75.099999999999994</v>
      </c>
      <c r="BI26" s="694" t="s">
        <v>71</v>
      </c>
      <c r="BJ26" s="695"/>
      <c r="BK26" s="695"/>
      <c r="BL26" s="695"/>
      <c r="BM26" s="695"/>
      <c r="BN26" s="695"/>
      <c r="BO26" s="173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216" t="s">
        <v>159</v>
      </c>
      <c r="C27" s="216" t="s">
        <v>160</v>
      </c>
      <c r="D27" s="98">
        <v>0</v>
      </c>
      <c r="E27" s="84">
        <v>0</v>
      </c>
      <c r="F27" s="89"/>
      <c r="G27" s="89"/>
      <c r="H27" s="99"/>
      <c r="I27" s="99"/>
      <c r="J27" s="217"/>
      <c r="K27" s="84">
        <v>4</v>
      </c>
      <c r="L27" s="84">
        <v>2</v>
      </c>
      <c r="M27" s="84">
        <v>2</v>
      </c>
      <c r="N27" s="84">
        <v>2</v>
      </c>
      <c r="O27" s="89"/>
      <c r="P27" s="89"/>
      <c r="Q27" s="133"/>
      <c r="R27" s="144">
        <v>0.5</v>
      </c>
      <c r="S27" s="84"/>
      <c r="T27" s="144">
        <v>0.5</v>
      </c>
      <c r="U27" s="126">
        <v>1</v>
      </c>
      <c r="V27" s="89"/>
      <c r="W27" s="89"/>
      <c r="X27" s="133"/>
      <c r="Y27" s="84"/>
      <c r="Z27" s="89"/>
      <c r="AA27" s="89"/>
      <c r="AB27" s="90"/>
      <c r="AC27" s="90"/>
      <c r="AD27" s="90"/>
      <c r="AE27" s="222">
        <v>4</v>
      </c>
      <c r="AF27" s="132"/>
      <c r="AG27" s="90"/>
      <c r="AH27" s="90"/>
      <c r="AI27" s="90"/>
      <c r="AJ27" s="144">
        <v>1</v>
      </c>
      <c r="AK27" s="223">
        <v>2</v>
      </c>
      <c r="AL27" s="90"/>
      <c r="AM27" s="224"/>
      <c r="AN27" s="90"/>
      <c r="AO27" s="90"/>
      <c r="AP27" s="90"/>
      <c r="AQ27" s="90"/>
      <c r="AR27" s="90"/>
      <c r="AS27" s="225">
        <v>18</v>
      </c>
      <c r="AT27" s="102">
        <v>10</v>
      </c>
      <c r="AU27" s="103">
        <v>9</v>
      </c>
      <c r="AV27" s="103">
        <v>12</v>
      </c>
      <c r="AW27" s="221">
        <v>13</v>
      </c>
      <c r="AX27" s="132"/>
      <c r="AY27" s="90"/>
      <c r="AZ27" s="133"/>
      <c r="BA27" s="109">
        <f t="shared" si="1"/>
        <v>14.5</v>
      </c>
      <c r="BB27" s="109">
        <f t="shared" si="0"/>
        <v>11</v>
      </c>
      <c r="BC27" s="109">
        <f t="shared" si="0"/>
        <v>14.5</v>
      </c>
      <c r="BD27" s="109">
        <f t="shared" si="0"/>
        <v>16</v>
      </c>
      <c r="BE27" s="109">
        <f t="shared" si="0"/>
        <v>1</v>
      </c>
      <c r="BF27" s="109">
        <f t="shared" si="0"/>
        <v>2</v>
      </c>
      <c r="BG27" s="109">
        <f t="shared" si="0"/>
        <v>22</v>
      </c>
      <c r="BH27" s="113">
        <f t="shared" si="2"/>
        <v>81</v>
      </c>
      <c r="BI27" s="696"/>
      <c r="BJ27" s="697"/>
      <c r="BK27" s="697"/>
      <c r="BL27" s="697"/>
      <c r="BM27" s="697"/>
      <c r="BN27" s="697"/>
      <c r="BO27" s="174"/>
      <c r="BP27" s="697"/>
      <c r="BQ27" s="697"/>
      <c r="BR27" s="697"/>
      <c r="BS27" s="699"/>
    </row>
    <row r="28" spans="1:71" s="20" customFormat="1" ht="15.75" thickBot="1">
      <c r="A28" s="215">
        <v>14</v>
      </c>
      <c r="B28" s="216" t="s">
        <v>161</v>
      </c>
      <c r="C28" s="216" t="s">
        <v>162</v>
      </c>
      <c r="D28" s="98">
        <v>1.8</v>
      </c>
      <c r="E28" s="84">
        <v>1.8</v>
      </c>
      <c r="F28" s="89"/>
      <c r="G28" s="89"/>
      <c r="H28" s="90"/>
      <c r="I28" s="90"/>
      <c r="J28" s="133"/>
      <c r="K28" s="84">
        <v>4</v>
      </c>
      <c r="L28" s="84">
        <v>2</v>
      </c>
      <c r="M28" s="84">
        <v>2</v>
      </c>
      <c r="N28" s="84">
        <v>2</v>
      </c>
      <c r="O28" s="89"/>
      <c r="P28" s="89"/>
      <c r="Q28" s="133"/>
      <c r="R28" s="126">
        <v>1</v>
      </c>
      <c r="S28" s="84"/>
      <c r="T28" s="126">
        <v>1</v>
      </c>
      <c r="U28" s="144">
        <v>0.5</v>
      </c>
      <c r="V28" s="89"/>
      <c r="W28" s="89"/>
      <c r="X28" s="133"/>
      <c r="Y28" s="84"/>
      <c r="Z28" s="89"/>
      <c r="AA28" s="89"/>
      <c r="AB28" s="90"/>
      <c r="AC28" s="90"/>
      <c r="AD28" s="90"/>
      <c r="AE28" s="222">
        <v>4</v>
      </c>
      <c r="AF28" s="132"/>
      <c r="AG28" s="90"/>
      <c r="AH28" s="90"/>
      <c r="AI28" s="90"/>
      <c r="AJ28" s="144">
        <v>1</v>
      </c>
      <c r="AK28" s="223">
        <v>2</v>
      </c>
      <c r="AL28" s="90"/>
      <c r="AM28" s="224"/>
      <c r="AN28" s="90"/>
      <c r="AO28" s="90"/>
      <c r="AP28" s="90"/>
      <c r="AQ28" s="90"/>
      <c r="AR28" s="90"/>
      <c r="AS28" s="225">
        <v>19</v>
      </c>
      <c r="AT28" s="102">
        <v>11</v>
      </c>
      <c r="AU28" s="103">
        <v>9</v>
      </c>
      <c r="AV28" s="103">
        <v>14</v>
      </c>
      <c r="AW28" s="221">
        <v>14</v>
      </c>
      <c r="AX28" s="132"/>
      <c r="AY28" s="90"/>
      <c r="AZ28" s="133"/>
      <c r="BA28" s="109">
        <f t="shared" si="1"/>
        <v>17.8</v>
      </c>
      <c r="BB28" s="109">
        <f t="shared" si="0"/>
        <v>12.8</v>
      </c>
      <c r="BC28" s="109">
        <f t="shared" si="0"/>
        <v>17</v>
      </c>
      <c r="BD28" s="109">
        <f t="shared" si="0"/>
        <v>16.5</v>
      </c>
      <c r="BE28" s="109">
        <f t="shared" si="0"/>
        <v>1</v>
      </c>
      <c r="BF28" s="109">
        <f t="shared" si="0"/>
        <v>2</v>
      </c>
      <c r="BG28" s="109">
        <f t="shared" si="0"/>
        <v>23</v>
      </c>
      <c r="BH28" s="113">
        <f t="shared" si="2"/>
        <v>90.1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5.75" thickBot="1">
      <c r="A29" s="215">
        <v>15</v>
      </c>
      <c r="B29" s="216" t="s">
        <v>163</v>
      </c>
      <c r="C29" s="216" t="s">
        <v>164</v>
      </c>
      <c r="D29" s="98">
        <v>2.5</v>
      </c>
      <c r="E29" s="98">
        <v>2</v>
      </c>
      <c r="F29" s="89"/>
      <c r="G29" s="89"/>
      <c r="H29" s="90"/>
      <c r="I29" s="90"/>
      <c r="J29" s="133"/>
      <c r="K29" s="84">
        <v>2</v>
      </c>
      <c r="L29" s="84">
        <v>2</v>
      </c>
      <c r="M29" s="84">
        <v>1</v>
      </c>
      <c r="N29" s="84">
        <v>1</v>
      </c>
      <c r="O29" s="89"/>
      <c r="P29" s="89"/>
      <c r="Q29" s="133"/>
      <c r="R29" s="126">
        <v>1</v>
      </c>
      <c r="S29" s="98"/>
      <c r="T29" s="126">
        <v>1</v>
      </c>
      <c r="U29" s="126">
        <v>1</v>
      </c>
      <c r="V29" s="89"/>
      <c r="W29" s="89"/>
      <c r="X29" s="133"/>
      <c r="Y29" s="84"/>
      <c r="Z29" s="89"/>
      <c r="AA29" s="89"/>
      <c r="AB29" s="90"/>
      <c r="AC29" s="90"/>
      <c r="AD29" s="90"/>
      <c r="AE29" s="230">
        <v>2.5</v>
      </c>
      <c r="AF29" s="132"/>
      <c r="AG29" s="90"/>
      <c r="AH29" s="90"/>
      <c r="AI29" s="90"/>
      <c r="AJ29" s="144">
        <v>1</v>
      </c>
      <c r="AK29" s="223">
        <v>1</v>
      </c>
      <c r="AL29" s="90"/>
      <c r="AM29" s="224"/>
      <c r="AN29" s="90"/>
      <c r="AO29" s="90"/>
      <c r="AP29" s="90"/>
      <c r="AQ29" s="90"/>
      <c r="AR29" s="90"/>
      <c r="AS29" s="225">
        <v>17</v>
      </c>
      <c r="AT29" s="102">
        <v>6</v>
      </c>
      <c r="AU29" s="103">
        <v>6</v>
      </c>
      <c r="AV29" s="103">
        <v>6</v>
      </c>
      <c r="AW29" s="221">
        <v>8</v>
      </c>
      <c r="AX29" s="132"/>
      <c r="AY29" s="90"/>
      <c r="AZ29" s="133"/>
      <c r="BA29" s="109">
        <f t="shared" si="1"/>
        <v>11.5</v>
      </c>
      <c r="BB29" s="109">
        <f t="shared" si="0"/>
        <v>10</v>
      </c>
      <c r="BC29" s="109">
        <f t="shared" si="0"/>
        <v>8</v>
      </c>
      <c r="BD29" s="109">
        <f t="shared" si="0"/>
        <v>10</v>
      </c>
      <c r="BE29" s="109">
        <f t="shared" si="0"/>
        <v>1</v>
      </c>
      <c r="BF29" s="109">
        <f t="shared" si="0"/>
        <v>1</v>
      </c>
      <c r="BG29" s="109">
        <f t="shared" si="0"/>
        <v>19.5</v>
      </c>
      <c r="BH29" s="113">
        <f t="shared" si="2"/>
        <v>61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15.75" thickBot="1">
      <c r="A30" s="215">
        <v>16</v>
      </c>
      <c r="B30" s="216" t="s">
        <v>165</v>
      </c>
      <c r="C30" s="216" t="s">
        <v>166</v>
      </c>
      <c r="D30" s="98">
        <v>3</v>
      </c>
      <c r="E30" s="98">
        <v>3</v>
      </c>
      <c r="F30" s="89"/>
      <c r="G30" s="89"/>
      <c r="H30" s="90"/>
      <c r="I30" s="90"/>
      <c r="J30" s="133"/>
      <c r="K30" s="84">
        <v>3</v>
      </c>
      <c r="L30" s="84">
        <v>1</v>
      </c>
      <c r="M30" s="84">
        <v>1</v>
      </c>
      <c r="N30" s="84">
        <v>2</v>
      </c>
      <c r="O30" s="89"/>
      <c r="P30" s="89"/>
      <c r="Q30" s="133"/>
      <c r="R30" s="126">
        <v>1</v>
      </c>
      <c r="S30" s="98"/>
      <c r="T30" s="126">
        <v>1</v>
      </c>
      <c r="U30" s="126">
        <v>1</v>
      </c>
      <c r="V30" s="89"/>
      <c r="W30" s="89"/>
      <c r="X30" s="133"/>
      <c r="Y30" s="84"/>
      <c r="Z30" s="89"/>
      <c r="AA30" s="89"/>
      <c r="AB30" s="90"/>
      <c r="AC30" s="90"/>
      <c r="AD30" s="90"/>
      <c r="AE30" s="222">
        <v>2</v>
      </c>
      <c r="AF30" s="132"/>
      <c r="AG30" s="90"/>
      <c r="AH30" s="90"/>
      <c r="AI30" s="90"/>
      <c r="AJ30" s="126">
        <v>1</v>
      </c>
      <c r="AK30" s="223">
        <v>1.5</v>
      </c>
      <c r="AL30" s="90"/>
      <c r="AM30" s="224"/>
      <c r="AN30" s="90"/>
      <c r="AO30" s="90"/>
      <c r="AP30" s="90"/>
      <c r="AQ30" s="90"/>
      <c r="AR30" s="90"/>
      <c r="AS30" s="225">
        <v>18</v>
      </c>
      <c r="AT30" s="102">
        <v>10</v>
      </c>
      <c r="AU30" s="103">
        <v>7</v>
      </c>
      <c r="AV30" s="103">
        <v>7</v>
      </c>
      <c r="AW30" s="221">
        <v>10</v>
      </c>
      <c r="AX30" s="132"/>
      <c r="AY30" s="90"/>
      <c r="AZ30" s="133"/>
      <c r="BA30" s="109">
        <f t="shared" si="1"/>
        <v>17</v>
      </c>
      <c r="BB30" s="109">
        <f t="shared" si="0"/>
        <v>11</v>
      </c>
      <c r="BC30" s="109">
        <f t="shared" si="0"/>
        <v>9</v>
      </c>
      <c r="BD30" s="109">
        <f t="shared" si="0"/>
        <v>13</v>
      </c>
      <c r="BE30" s="109">
        <f t="shared" si="0"/>
        <v>1</v>
      </c>
      <c r="BF30" s="109">
        <f t="shared" si="0"/>
        <v>1.5</v>
      </c>
      <c r="BG30" s="109">
        <f t="shared" si="0"/>
        <v>20</v>
      </c>
      <c r="BH30" s="113">
        <f t="shared" si="2"/>
        <v>72.5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15.75" thickBot="1">
      <c r="A31" s="215">
        <v>17</v>
      </c>
      <c r="B31" s="216" t="s">
        <v>167</v>
      </c>
      <c r="C31" s="216" t="s">
        <v>168</v>
      </c>
      <c r="D31" s="98">
        <v>3</v>
      </c>
      <c r="E31" s="98">
        <v>3</v>
      </c>
      <c r="F31" s="89"/>
      <c r="G31" s="89"/>
      <c r="H31" s="90"/>
      <c r="I31" s="90"/>
      <c r="J31" s="133"/>
      <c r="K31" s="84">
        <v>4</v>
      </c>
      <c r="L31" s="84">
        <v>2</v>
      </c>
      <c r="M31" s="84">
        <v>1</v>
      </c>
      <c r="N31" s="84">
        <v>2</v>
      </c>
      <c r="O31" s="89"/>
      <c r="P31" s="89"/>
      <c r="Q31" s="133"/>
      <c r="R31" s="126">
        <v>1</v>
      </c>
      <c r="S31" s="98"/>
      <c r="T31" s="126">
        <v>1</v>
      </c>
      <c r="U31" s="126">
        <v>1</v>
      </c>
      <c r="V31" s="89"/>
      <c r="W31" s="89"/>
      <c r="X31" s="133"/>
      <c r="Y31" s="84"/>
      <c r="Z31" s="89"/>
      <c r="AA31" s="89"/>
      <c r="AB31" s="90"/>
      <c r="AC31" s="90"/>
      <c r="AD31" s="90"/>
      <c r="AE31" s="222">
        <v>2.5</v>
      </c>
      <c r="AF31" s="132"/>
      <c r="AG31" s="90"/>
      <c r="AH31" s="90"/>
      <c r="AI31" s="90"/>
      <c r="AJ31" s="126">
        <v>1</v>
      </c>
      <c r="AK31" s="223">
        <v>2</v>
      </c>
      <c r="AL31" s="90"/>
      <c r="AM31" s="224"/>
      <c r="AN31" s="90"/>
      <c r="AO31" s="90"/>
      <c r="AP31" s="90"/>
      <c r="AQ31" s="90"/>
      <c r="AR31" s="90"/>
      <c r="AS31" s="225">
        <v>16</v>
      </c>
      <c r="AT31" s="102">
        <v>10</v>
      </c>
      <c r="AU31" s="103">
        <v>7</v>
      </c>
      <c r="AV31" s="103">
        <v>12</v>
      </c>
      <c r="AW31" s="221">
        <v>11</v>
      </c>
      <c r="AX31" s="132"/>
      <c r="AY31" s="90"/>
      <c r="AZ31" s="133"/>
      <c r="BA31" s="109">
        <f t="shared" si="1"/>
        <v>18</v>
      </c>
      <c r="BB31" s="109">
        <f t="shared" si="1"/>
        <v>12</v>
      </c>
      <c r="BC31" s="109">
        <f t="shared" si="1"/>
        <v>14</v>
      </c>
      <c r="BD31" s="109">
        <f t="shared" si="1"/>
        <v>14</v>
      </c>
      <c r="BE31" s="109">
        <f t="shared" si="1"/>
        <v>1</v>
      </c>
      <c r="BF31" s="109">
        <f t="shared" si="1"/>
        <v>2</v>
      </c>
      <c r="BG31" s="109">
        <f t="shared" si="1"/>
        <v>18.5</v>
      </c>
      <c r="BH31" s="113">
        <f t="shared" si="2"/>
        <v>79.5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16.5" thickTop="1" thickBot="1">
      <c r="A32" s="215">
        <v>18</v>
      </c>
      <c r="B32" s="216" t="s">
        <v>169</v>
      </c>
      <c r="C32" s="216" t="s">
        <v>170</v>
      </c>
      <c r="D32" s="98">
        <v>3</v>
      </c>
      <c r="E32" s="84">
        <v>3</v>
      </c>
      <c r="F32" s="89"/>
      <c r="G32" s="89"/>
      <c r="H32" s="99"/>
      <c r="I32" s="99"/>
      <c r="J32" s="217"/>
      <c r="K32" s="84">
        <v>4</v>
      </c>
      <c r="L32" s="84">
        <v>2</v>
      </c>
      <c r="M32" s="84">
        <v>2</v>
      </c>
      <c r="N32" s="84">
        <v>2</v>
      </c>
      <c r="O32" s="89"/>
      <c r="P32" s="89"/>
      <c r="Q32" s="133"/>
      <c r="R32" s="126">
        <v>1</v>
      </c>
      <c r="S32" s="84"/>
      <c r="T32" s="126">
        <v>1</v>
      </c>
      <c r="U32" s="126">
        <v>1</v>
      </c>
      <c r="V32" s="89"/>
      <c r="W32" s="89"/>
      <c r="X32" s="133"/>
      <c r="Y32" s="84"/>
      <c r="Z32" s="89"/>
      <c r="AA32" s="89"/>
      <c r="AB32" s="90"/>
      <c r="AC32" s="90"/>
      <c r="AD32" s="90"/>
      <c r="AE32" s="222">
        <v>3</v>
      </c>
      <c r="AF32" s="132"/>
      <c r="AG32" s="90"/>
      <c r="AH32" s="90"/>
      <c r="AI32" s="90"/>
      <c r="AJ32" s="126">
        <v>1</v>
      </c>
      <c r="AK32" s="223">
        <v>2</v>
      </c>
      <c r="AL32" s="90"/>
      <c r="AM32" s="224"/>
      <c r="AN32" s="90"/>
      <c r="AO32" s="90"/>
      <c r="AP32" s="90"/>
      <c r="AQ32" s="90"/>
      <c r="AR32" s="90"/>
      <c r="AS32" s="225">
        <v>20</v>
      </c>
      <c r="AT32" s="102">
        <v>11</v>
      </c>
      <c r="AU32" s="103">
        <v>7</v>
      </c>
      <c r="AV32" s="103">
        <v>12</v>
      </c>
      <c r="AW32" s="221">
        <v>11</v>
      </c>
      <c r="AX32" s="132"/>
      <c r="AY32" s="90"/>
      <c r="AZ32" s="133"/>
      <c r="BA32" s="109">
        <f t="shared" si="1"/>
        <v>19</v>
      </c>
      <c r="BB32" s="109">
        <f t="shared" si="1"/>
        <v>12</v>
      </c>
      <c r="BC32" s="109">
        <f t="shared" si="1"/>
        <v>15</v>
      </c>
      <c r="BD32" s="109">
        <f t="shared" si="1"/>
        <v>14</v>
      </c>
      <c r="BE32" s="109">
        <f t="shared" si="1"/>
        <v>1</v>
      </c>
      <c r="BF32" s="109">
        <f t="shared" si="1"/>
        <v>2</v>
      </c>
      <c r="BG32" s="109">
        <f t="shared" si="1"/>
        <v>23</v>
      </c>
      <c r="BH32" s="113">
        <f t="shared" si="2"/>
        <v>86</v>
      </c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2" s="20" customFormat="1" ht="15.75" thickBot="1">
      <c r="A33" s="215">
        <v>19</v>
      </c>
      <c r="B33" s="216" t="s">
        <v>171</v>
      </c>
      <c r="C33" s="216" t="s">
        <v>172</v>
      </c>
      <c r="D33" s="98">
        <v>2.5</v>
      </c>
      <c r="E33" s="84">
        <v>3</v>
      </c>
      <c r="F33" s="89"/>
      <c r="G33" s="89"/>
      <c r="H33" s="90"/>
      <c r="I33" s="90"/>
      <c r="J33" s="133"/>
      <c r="K33" s="84">
        <v>2</v>
      </c>
      <c r="L33" s="84">
        <v>1</v>
      </c>
      <c r="M33" s="84">
        <v>1</v>
      </c>
      <c r="N33" s="84">
        <v>1</v>
      </c>
      <c r="O33" s="89"/>
      <c r="P33" s="89"/>
      <c r="Q33" s="133"/>
      <c r="R33" s="126">
        <v>1</v>
      </c>
      <c r="S33" s="84"/>
      <c r="T33" s="126">
        <v>1</v>
      </c>
      <c r="U33" s="144">
        <v>0.5</v>
      </c>
      <c r="V33" s="89"/>
      <c r="W33" s="89"/>
      <c r="X33" s="133"/>
      <c r="Y33" s="84"/>
      <c r="Z33" s="89"/>
      <c r="AA33" s="89"/>
      <c r="AB33" s="90"/>
      <c r="AC33" s="90"/>
      <c r="AD33" s="90"/>
      <c r="AE33" s="222">
        <v>1</v>
      </c>
      <c r="AF33" s="132"/>
      <c r="AG33" s="90"/>
      <c r="AH33" s="90"/>
      <c r="AI33" s="90"/>
      <c r="AJ33" s="126">
        <v>1</v>
      </c>
      <c r="AK33" s="223">
        <v>2</v>
      </c>
      <c r="AL33" s="90"/>
      <c r="AM33" s="224"/>
      <c r="AN33" s="90"/>
      <c r="AO33" s="90"/>
      <c r="AP33" s="90"/>
      <c r="AQ33" s="90"/>
      <c r="AR33" s="90"/>
      <c r="AS33" s="225">
        <v>17</v>
      </c>
      <c r="AT33" s="102">
        <v>7</v>
      </c>
      <c r="AU33" s="103">
        <v>7</v>
      </c>
      <c r="AV33" s="103">
        <v>7</v>
      </c>
      <c r="AW33" s="221">
        <v>8</v>
      </c>
      <c r="AX33" s="132"/>
      <c r="AY33" s="90"/>
      <c r="AZ33" s="133"/>
      <c r="BA33" s="109">
        <f t="shared" si="1"/>
        <v>12.5</v>
      </c>
      <c r="BB33" s="109">
        <f t="shared" si="1"/>
        <v>11</v>
      </c>
      <c r="BC33" s="109">
        <f t="shared" si="1"/>
        <v>9</v>
      </c>
      <c r="BD33" s="109">
        <f t="shared" si="1"/>
        <v>9.5</v>
      </c>
      <c r="BE33" s="109">
        <f t="shared" si="1"/>
        <v>1</v>
      </c>
      <c r="BF33" s="109">
        <f t="shared" si="1"/>
        <v>2</v>
      </c>
      <c r="BG33" s="109">
        <f t="shared" si="1"/>
        <v>18</v>
      </c>
      <c r="BH33" s="113">
        <f t="shared" si="2"/>
        <v>63</v>
      </c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2" s="20" customFormat="1" ht="15.75" thickBot="1">
      <c r="A34" s="215">
        <v>20</v>
      </c>
      <c r="B34" s="216" t="s">
        <v>173</v>
      </c>
      <c r="C34" s="216" t="s">
        <v>174</v>
      </c>
      <c r="D34" s="98">
        <v>3</v>
      </c>
      <c r="E34" s="98">
        <v>3</v>
      </c>
      <c r="F34" s="89"/>
      <c r="G34" s="89"/>
      <c r="H34" s="90"/>
      <c r="I34" s="90"/>
      <c r="J34" s="133"/>
      <c r="K34" s="84">
        <v>4</v>
      </c>
      <c r="L34" s="84">
        <v>2</v>
      </c>
      <c r="M34" s="84">
        <v>1</v>
      </c>
      <c r="N34" s="84">
        <v>2</v>
      </c>
      <c r="O34" s="89"/>
      <c r="P34" s="89"/>
      <c r="Q34" s="133"/>
      <c r="R34" s="126">
        <v>1</v>
      </c>
      <c r="S34" s="98"/>
      <c r="T34" s="126">
        <v>1</v>
      </c>
      <c r="U34" s="126">
        <v>1</v>
      </c>
      <c r="V34" s="89"/>
      <c r="W34" s="89"/>
      <c r="X34" s="133"/>
      <c r="Y34" s="84"/>
      <c r="Z34" s="89"/>
      <c r="AA34" s="89"/>
      <c r="AB34" s="90"/>
      <c r="AC34" s="90"/>
      <c r="AD34" s="90"/>
      <c r="AE34" s="222">
        <v>3</v>
      </c>
      <c r="AF34" s="132"/>
      <c r="AG34" s="90"/>
      <c r="AH34" s="90"/>
      <c r="AI34" s="90"/>
      <c r="AJ34" s="126">
        <v>1</v>
      </c>
      <c r="AK34" s="223">
        <v>2</v>
      </c>
      <c r="AL34" s="90"/>
      <c r="AM34" s="224"/>
      <c r="AN34" s="90"/>
      <c r="AO34" s="90"/>
      <c r="AP34" s="90"/>
      <c r="AQ34" s="90"/>
      <c r="AR34" s="90"/>
      <c r="AS34" s="225">
        <v>18</v>
      </c>
      <c r="AT34" s="102">
        <v>12</v>
      </c>
      <c r="AU34" s="103">
        <v>8</v>
      </c>
      <c r="AV34" s="103">
        <v>10</v>
      </c>
      <c r="AW34" s="221">
        <v>14</v>
      </c>
      <c r="AX34" s="132"/>
      <c r="AY34" s="90"/>
      <c r="AZ34" s="133"/>
      <c r="BA34" s="109">
        <f t="shared" si="1"/>
        <v>20</v>
      </c>
      <c r="BB34" s="109">
        <f t="shared" si="1"/>
        <v>13</v>
      </c>
      <c r="BC34" s="109">
        <f t="shared" si="1"/>
        <v>12</v>
      </c>
      <c r="BD34" s="109">
        <f t="shared" si="1"/>
        <v>17</v>
      </c>
      <c r="BE34" s="109">
        <f t="shared" si="1"/>
        <v>1</v>
      </c>
      <c r="BF34" s="109">
        <f t="shared" si="1"/>
        <v>2</v>
      </c>
      <c r="BG34" s="109">
        <f t="shared" si="1"/>
        <v>21</v>
      </c>
      <c r="BH34" s="113">
        <f t="shared" si="2"/>
        <v>86</v>
      </c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2" s="20" customFormat="1" ht="15.75" thickBot="1">
      <c r="A35" s="215">
        <v>21</v>
      </c>
      <c r="B35" s="216" t="s">
        <v>175</v>
      </c>
      <c r="C35" s="216" t="s">
        <v>176</v>
      </c>
      <c r="D35" s="98">
        <v>3</v>
      </c>
      <c r="E35" s="98">
        <v>3</v>
      </c>
      <c r="F35" s="89"/>
      <c r="G35" s="89"/>
      <c r="H35" s="90"/>
      <c r="I35" s="90"/>
      <c r="J35" s="133"/>
      <c r="K35" s="84">
        <v>3</v>
      </c>
      <c r="L35" s="84">
        <v>1</v>
      </c>
      <c r="M35" s="84">
        <v>0</v>
      </c>
      <c r="N35" s="84">
        <v>2</v>
      </c>
      <c r="O35" s="89"/>
      <c r="P35" s="89"/>
      <c r="Q35" s="133"/>
      <c r="R35" s="126">
        <v>1</v>
      </c>
      <c r="S35" s="98"/>
      <c r="T35" s="126">
        <v>1</v>
      </c>
      <c r="U35" s="126">
        <v>1</v>
      </c>
      <c r="V35" s="89"/>
      <c r="W35" s="89"/>
      <c r="X35" s="133"/>
      <c r="Y35" s="84"/>
      <c r="Z35" s="89"/>
      <c r="AA35" s="89"/>
      <c r="AB35" s="90"/>
      <c r="AC35" s="90"/>
      <c r="AD35" s="90"/>
      <c r="AE35" s="230">
        <v>3.5</v>
      </c>
      <c r="AF35" s="132"/>
      <c r="AG35" s="90"/>
      <c r="AH35" s="90"/>
      <c r="AI35" s="90"/>
      <c r="AJ35" s="126">
        <v>1</v>
      </c>
      <c r="AK35" s="223">
        <v>2</v>
      </c>
      <c r="AL35" s="90"/>
      <c r="AM35" s="224"/>
      <c r="AN35" s="90"/>
      <c r="AO35" s="90"/>
      <c r="AP35" s="90"/>
      <c r="AQ35" s="90"/>
      <c r="AR35" s="90"/>
      <c r="AS35" s="225">
        <v>18</v>
      </c>
      <c r="AT35" s="102">
        <v>11</v>
      </c>
      <c r="AU35" s="103">
        <v>8</v>
      </c>
      <c r="AV35" s="103">
        <v>11</v>
      </c>
      <c r="AW35" s="221">
        <v>11</v>
      </c>
      <c r="AX35" s="132"/>
      <c r="AY35" s="90"/>
      <c r="AZ35" s="133"/>
      <c r="BA35" s="109">
        <f t="shared" si="1"/>
        <v>18</v>
      </c>
      <c r="BB35" s="109">
        <f t="shared" si="1"/>
        <v>12</v>
      </c>
      <c r="BC35" s="109">
        <f t="shared" si="1"/>
        <v>12</v>
      </c>
      <c r="BD35" s="109">
        <f t="shared" si="1"/>
        <v>14</v>
      </c>
      <c r="BE35" s="109">
        <f t="shared" si="1"/>
        <v>1</v>
      </c>
      <c r="BF35" s="109">
        <f t="shared" si="1"/>
        <v>2</v>
      </c>
      <c r="BG35" s="109">
        <f t="shared" si="1"/>
        <v>21.5</v>
      </c>
      <c r="BH35" s="113">
        <f t="shared" si="2"/>
        <v>80.5</v>
      </c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2" s="20" customFormat="1" ht="15.75" thickBot="1">
      <c r="A36" s="215">
        <v>22</v>
      </c>
      <c r="B36" s="216" t="s">
        <v>177</v>
      </c>
      <c r="C36" s="216" t="s">
        <v>178</v>
      </c>
      <c r="D36" s="98">
        <v>2.5</v>
      </c>
      <c r="E36" s="98">
        <v>3</v>
      </c>
      <c r="F36" s="89"/>
      <c r="G36" s="89"/>
      <c r="H36" s="90"/>
      <c r="I36" s="90"/>
      <c r="J36" s="133"/>
      <c r="K36" s="84">
        <v>3</v>
      </c>
      <c r="L36" s="84">
        <v>2</v>
      </c>
      <c r="M36" s="84">
        <v>1</v>
      </c>
      <c r="N36" s="84">
        <v>2</v>
      </c>
      <c r="O36" s="89"/>
      <c r="P36" s="89"/>
      <c r="Q36" s="133"/>
      <c r="R36" s="126">
        <v>1</v>
      </c>
      <c r="S36" s="98"/>
      <c r="T36" s="126">
        <v>1</v>
      </c>
      <c r="U36" s="126">
        <v>1</v>
      </c>
      <c r="V36" s="89"/>
      <c r="W36" s="89"/>
      <c r="X36" s="133"/>
      <c r="Y36" s="84"/>
      <c r="Z36" s="89"/>
      <c r="AA36" s="89"/>
      <c r="AB36" s="90"/>
      <c r="AC36" s="90"/>
      <c r="AD36" s="90"/>
      <c r="AE36" s="230">
        <v>2.5</v>
      </c>
      <c r="AF36" s="132"/>
      <c r="AG36" s="90"/>
      <c r="AH36" s="90"/>
      <c r="AI36" s="90"/>
      <c r="AJ36" s="126">
        <v>1</v>
      </c>
      <c r="AK36" s="223">
        <v>2</v>
      </c>
      <c r="AL36" s="90"/>
      <c r="AM36" s="224"/>
      <c r="AN36" s="90"/>
      <c r="AO36" s="90"/>
      <c r="AP36" s="90"/>
      <c r="AQ36" s="90"/>
      <c r="AR36" s="90"/>
      <c r="AS36" s="225">
        <v>15</v>
      </c>
      <c r="AT36" s="102">
        <v>8</v>
      </c>
      <c r="AU36" s="103">
        <v>7</v>
      </c>
      <c r="AV36" s="103">
        <v>11</v>
      </c>
      <c r="AW36" s="221">
        <v>12</v>
      </c>
      <c r="AX36" s="132"/>
      <c r="AY36" s="90"/>
      <c r="AZ36" s="133"/>
      <c r="BA36" s="109">
        <f t="shared" si="1"/>
        <v>14.5</v>
      </c>
      <c r="BB36" s="109">
        <f t="shared" si="1"/>
        <v>12</v>
      </c>
      <c r="BC36" s="109">
        <f t="shared" si="1"/>
        <v>13</v>
      </c>
      <c r="BD36" s="109">
        <f t="shared" si="1"/>
        <v>15</v>
      </c>
      <c r="BE36" s="109">
        <f t="shared" si="1"/>
        <v>1</v>
      </c>
      <c r="BF36" s="109">
        <f t="shared" si="1"/>
        <v>2</v>
      </c>
      <c r="BG36" s="109">
        <f t="shared" si="1"/>
        <v>17.5</v>
      </c>
      <c r="BH36" s="113">
        <f t="shared" si="2"/>
        <v>75</v>
      </c>
      <c r="BI36" s="677"/>
      <c r="BJ36" s="678"/>
      <c r="BK36" s="678"/>
      <c r="BL36" s="678"/>
      <c r="BM36" s="678"/>
      <c r="BN36" s="678"/>
      <c r="BO36" s="678"/>
      <c r="BP36" s="678"/>
      <c r="BQ36" s="678"/>
      <c r="BR36" s="678"/>
      <c r="BS36" s="679"/>
      <c r="BT36" s="185"/>
    </row>
    <row r="37" spans="1:72" s="20" customFormat="1" ht="16.5" thickTop="1" thickBot="1">
      <c r="A37" s="215">
        <v>23</v>
      </c>
      <c r="B37" s="216" t="s">
        <v>179</v>
      </c>
      <c r="C37" s="216" t="s">
        <v>180</v>
      </c>
      <c r="D37" s="98">
        <v>2.5</v>
      </c>
      <c r="E37" s="84">
        <v>2.5</v>
      </c>
      <c r="F37" s="89"/>
      <c r="G37" s="89"/>
      <c r="H37" s="99"/>
      <c r="I37" s="99"/>
      <c r="J37" s="217"/>
      <c r="K37" s="84">
        <v>3</v>
      </c>
      <c r="L37" s="84">
        <v>2</v>
      </c>
      <c r="M37" s="84">
        <v>1</v>
      </c>
      <c r="N37" s="84">
        <v>2</v>
      </c>
      <c r="O37" s="89"/>
      <c r="P37" s="89"/>
      <c r="Q37" s="133"/>
      <c r="R37" s="126">
        <v>1</v>
      </c>
      <c r="S37" s="84"/>
      <c r="T37" s="126">
        <v>1</v>
      </c>
      <c r="U37" s="126">
        <v>1</v>
      </c>
      <c r="V37" s="89"/>
      <c r="W37" s="89"/>
      <c r="X37" s="133"/>
      <c r="Y37" s="84"/>
      <c r="Z37" s="89"/>
      <c r="AA37" s="89"/>
      <c r="AB37" s="90"/>
      <c r="AC37" s="90"/>
      <c r="AD37" s="90"/>
      <c r="AE37" s="222">
        <v>2</v>
      </c>
      <c r="AF37" s="132"/>
      <c r="AG37" s="90"/>
      <c r="AH37" s="90"/>
      <c r="AI37" s="90"/>
      <c r="AJ37" s="126">
        <v>1</v>
      </c>
      <c r="AK37" s="223">
        <v>1</v>
      </c>
      <c r="AL37" s="90"/>
      <c r="AM37" s="224"/>
      <c r="AN37" s="90"/>
      <c r="AO37" s="90"/>
      <c r="AP37" s="90"/>
      <c r="AQ37" s="90"/>
      <c r="AR37" s="90"/>
      <c r="AS37" s="225">
        <v>14</v>
      </c>
      <c r="AT37" s="102">
        <v>8</v>
      </c>
      <c r="AU37" s="103">
        <v>6</v>
      </c>
      <c r="AV37" s="103">
        <v>6</v>
      </c>
      <c r="AW37" s="221">
        <v>10</v>
      </c>
      <c r="AX37" s="132"/>
      <c r="AY37" s="90"/>
      <c r="AZ37" s="133"/>
      <c r="BA37" s="109">
        <f t="shared" si="1"/>
        <v>14.5</v>
      </c>
      <c r="BB37" s="109">
        <f t="shared" si="1"/>
        <v>10.5</v>
      </c>
      <c r="BC37" s="109">
        <f t="shared" si="1"/>
        <v>8</v>
      </c>
      <c r="BD37" s="109">
        <f t="shared" si="1"/>
        <v>13</v>
      </c>
      <c r="BE37" s="109">
        <f t="shared" si="1"/>
        <v>1</v>
      </c>
      <c r="BF37" s="109">
        <f t="shared" si="1"/>
        <v>1</v>
      </c>
      <c r="BG37" s="109">
        <f t="shared" si="1"/>
        <v>16</v>
      </c>
      <c r="BH37" s="113">
        <f t="shared" si="2"/>
        <v>64</v>
      </c>
      <c r="BI37" s="677"/>
      <c r="BJ37" s="678"/>
      <c r="BK37" s="678"/>
      <c r="BL37" s="678"/>
      <c r="BM37" s="678"/>
      <c r="BN37" s="678"/>
      <c r="BO37" s="678"/>
      <c r="BP37" s="678"/>
      <c r="BQ37" s="678"/>
      <c r="BR37" s="678"/>
      <c r="BS37" s="679"/>
      <c r="BT37" s="185"/>
    </row>
    <row r="38" spans="1:72" s="20" customFormat="1" ht="15.75" thickBot="1">
      <c r="A38" s="215">
        <v>24</v>
      </c>
      <c r="B38" s="216" t="s">
        <v>181</v>
      </c>
      <c r="C38" s="216" t="s">
        <v>182</v>
      </c>
      <c r="D38" s="98"/>
      <c r="E38" s="84"/>
      <c r="F38" s="89"/>
      <c r="G38" s="89"/>
      <c r="H38" s="99"/>
      <c r="I38" s="99"/>
      <c r="J38" s="107"/>
      <c r="K38" s="84"/>
      <c r="L38" s="84"/>
      <c r="M38" s="84"/>
      <c r="N38" s="84"/>
      <c r="O38" s="89"/>
      <c r="P38" s="89"/>
      <c r="Q38" s="133"/>
      <c r="R38" s="126"/>
      <c r="S38" s="84"/>
      <c r="T38" s="126"/>
      <c r="U38" s="126"/>
      <c r="V38" s="89"/>
      <c r="W38" s="89"/>
      <c r="X38" s="133"/>
      <c r="Y38" s="84"/>
      <c r="Z38" s="89"/>
      <c r="AA38" s="89"/>
      <c r="AB38" s="90"/>
      <c r="AC38" s="90"/>
      <c r="AD38" s="90"/>
      <c r="AE38" s="222"/>
      <c r="AF38" s="132"/>
      <c r="AG38" s="90"/>
      <c r="AH38" s="90"/>
      <c r="AI38" s="90"/>
      <c r="AJ38" s="126"/>
      <c r="AK38" s="223"/>
      <c r="AL38" s="90"/>
      <c r="AM38" s="224"/>
      <c r="AN38" s="90"/>
      <c r="AO38" s="90"/>
      <c r="AP38" s="90"/>
      <c r="AQ38" s="90"/>
      <c r="AR38" s="90"/>
      <c r="AS38" s="225"/>
      <c r="AT38" s="102"/>
      <c r="AU38" s="103"/>
      <c r="AV38" s="103"/>
      <c r="AW38" s="221"/>
      <c r="AX38" s="132"/>
      <c r="AY38" s="90"/>
      <c r="AZ38" s="133"/>
      <c r="BA38" s="109"/>
      <c r="BB38" s="109"/>
      <c r="BC38" s="109"/>
      <c r="BD38" s="109"/>
      <c r="BE38" s="109"/>
      <c r="BF38" s="109"/>
      <c r="BG38" s="109"/>
      <c r="BH38" s="113"/>
      <c r="BI38" s="677"/>
      <c r="BJ38" s="678"/>
      <c r="BK38" s="678"/>
      <c r="BL38" s="678"/>
      <c r="BM38" s="678"/>
      <c r="BN38" s="678"/>
      <c r="BO38" s="678"/>
      <c r="BP38" s="678"/>
      <c r="BQ38" s="678"/>
      <c r="BR38" s="678"/>
      <c r="BS38" s="679"/>
      <c r="BT38" s="185"/>
    </row>
    <row r="39" spans="1:72" s="20" customFormat="1" ht="15.75" thickBot="1">
      <c r="A39" s="215">
        <v>25</v>
      </c>
      <c r="B39" s="216" t="s">
        <v>183</v>
      </c>
      <c r="C39" s="216" t="s">
        <v>184</v>
      </c>
      <c r="D39" s="98"/>
      <c r="E39" s="84"/>
      <c r="F39" s="89"/>
      <c r="G39" s="89"/>
      <c r="H39" s="99"/>
      <c r="I39" s="99"/>
      <c r="J39" s="107"/>
      <c r="K39" s="84"/>
      <c r="L39" s="84"/>
      <c r="M39" s="84"/>
      <c r="N39" s="84"/>
      <c r="O39" s="89"/>
      <c r="P39" s="89"/>
      <c r="Q39" s="133"/>
      <c r="R39" s="126"/>
      <c r="S39" s="84"/>
      <c r="T39" s="126"/>
      <c r="U39" s="126"/>
      <c r="V39" s="89"/>
      <c r="W39" s="89"/>
      <c r="X39" s="133"/>
      <c r="Y39" s="84"/>
      <c r="Z39" s="89"/>
      <c r="AA39" s="89"/>
      <c r="AB39" s="90"/>
      <c r="AC39" s="90"/>
      <c r="AD39" s="90"/>
      <c r="AE39" s="222"/>
      <c r="AF39" s="132"/>
      <c r="AG39" s="90"/>
      <c r="AH39" s="90"/>
      <c r="AI39" s="90"/>
      <c r="AJ39" s="126"/>
      <c r="AK39" s="223"/>
      <c r="AL39" s="90"/>
      <c r="AM39" s="224"/>
      <c r="AN39" s="90"/>
      <c r="AO39" s="90"/>
      <c r="AP39" s="90"/>
      <c r="AQ39" s="90"/>
      <c r="AR39" s="90"/>
      <c r="AS39" s="225"/>
      <c r="AT39" s="102"/>
      <c r="AU39" s="103"/>
      <c r="AV39" s="103"/>
      <c r="AW39" s="221"/>
      <c r="AX39" s="132"/>
      <c r="AY39" s="90"/>
      <c r="AZ39" s="133"/>
      <c r="BA39" s="109"/>
      <c r="BB39" s="109"/>
      <c r="BC39" s="109"/>
      <c r="BD39" s="109"/>
      <c r="BE39" s="109"/>
      <c r="BF39" s="109"/>
      <c r="BG39" s="109"/>
      <c r="BH39" s="113"/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  <c r="BT39" s="185"/>
    </row>
    <row r="40" spans="1:72" s="20" customFormat="1" ht="15.75" thickBot="1">
      <c r="A40" s="215">
        <v>26</v>
      </c>
      <c r="B40" s="216" t="s">
        <v>185</v>
      </c>
      <c r="C40" s="216" t="s">
        <v>186</v>
      </c>
      <c r="D40" s="98"/>
      <c r="E40" s="84"/>
      <c r="F40" s="89"/>
      <c r="G40" s="89"/>
      <c r="H40" s="99"/>
      <c r="I40" s="99"/>
      <c r="J40" s="107"/>
      <c r="K40" s="84"/>
      <c r="L40" s="84"/>
      <c r="M40" s="84"/>
      <c r="N40" s="84"/>
      <c r="O40" s="89"/>
      <c r="P40" s="89"/>
      <c r="Q40" s="133"/>
      <c r="R40" s="126"/>
      <c r="S40" s="84"/>
      <c r="T40" s="126"/>
      <c r="U40" s="126"/>
      <c r="V40" s="89"/>
      <c r="W40" s="89"/>
      <c r="X40" s="133"/>
      <c r="Y40" s="84"/>
      <c r="Z40" s="89"/>
      <c r="AA40" s="89"/>
      <c r="AB40" s="90"/>
      <c r="AC40" s="90"/>
      <c r="AD40" s="90"/>
      <c r="AE40" s="222"/>
      <c r="AF40" s="132"/>
      <c r="AG40" s="90"/>
      <c r="AH40" s="90"/>
      <c r="AI40" s="90"/>
      <c r="AJ40" s="126"/>
      <c r="AK40" s="223"/>
      <c r="AL40" s="90"/>
      <c r="AM40" s="224"/>
      <c r="AN40" s="90"/>
      <c r="AO40" s="90"/>
      <c r="AP40" s="90"/>
      <c r="AQ40" s="90"/>
      <c r="AR40" s="90"/>
      <c r="AS40" s="225"/>
      <c r="AT40" s="102"/>
      <c r="AU40" s="103"/>
      <c r="AV40" s="103"/>
      <c r="AW40" s="221"/>
      <c r="AX40" s="132"/>
      <c r="AY40" s="90"/>
      <c r="AZ40" s="133"/>
      <c r="BA40" s="109"/>
      <c r="BB40" s="109"/>
      <c r="BC40" s="109"/>
      <c r="BD40" s="109"/>
      <c r="BE40" s="109"/>
      <c r="BF40" s="109"/>
      <c r="BG40" s="109"/>
      <c r="BH40" s="113"/>
      <c r="BI40" s="677"/>
      <c r="BJ40" s="678"/>
      <c r="BK40" s="678"/>
      <c r="BL40" s="678"/>
      <c r="BM40" s="678"/>
      <c r="BN40" s="678"/>
      <c r="BO40" s="678"/>
      <c r="BP40" s="678"/>
      <c r="BQ40" s="678"/>
      <c r="BR40" s="678"/>
      <c r="BS40" s="679"/>
      <c r="BT40" s="185"/>
    </row>
    <row r="41" spans="1:72" s="20" customFormat="1" ht="15.75" thickBot="1">
      <c r="A41" s="215">
        <v>27</v>
      </c>
      <c r="B41" s="216" t="s">
        <v>187</v>
      </c>
      <c r="C41" s="216" t="s">
        <v>188</v>
      </c>
      <c r="D41" s="98"/>
      <c r="E41" s="84"/>
      <c r="F41" s="89"/>
      <c r="G41" s="89"/>
      <c r="H41" s="99"/>
      <c r="I41" s="99"/>
      <c r="J41" s="107"/>
      <c r="K41" s="84"/>
      <c r="L41" s="84"/>
      <c r="M41" s="84"/>
      <c r="N41" s="84"/>
      <c r="O41" s="89"/>
      <c r="P41" s="89"/>
      <c r="Q41" s="133"/>
      <c r="R41" s="126"/>
      <c r="S41" s="84"/>
      <c r="T41" s="126"/>
      <c r="U41" s="126"/>
      <c r="V41" s="89"/>
      <c r="W41" s="89"/>
      <c r="X41" s="133"/>
      <c r="Y41" s="84"/>
      <c r="Z41" s="89"/>
      <c r="AA41" s="89"/>
      <c r="AB41" s="90"/>
      <c r="AC41" s="90"/>
      <c r="AD41" s="90"/>
      <c r="AE41" s="222"/>
      <c r="AF41" s="132"/>
      <c r="AG41" s="90"/>
      <c r="AH41" s="90"/>
      <c r="AI41" s="90"/>
      <c r="AJ41" s="126"/>
      <c r="AK41" s="223"/>
      <c r="AL41" s="90"/>
      <c r="AM41" s="224"/>
      <c r="AN41" s="90"/>
      <c r="AO41" s="90"/>
      <c r="AP41" s="90"/>
      <c r="AQ41" s="90"/>
      <c r="AR41" s="90"/>
      <c r="AS41" s="225"/>
      <c r="AT41" s="102"/>
      <c r="AU41" s="103"/>
      <c r="AV41" s="103"/>
      <c r="AW41" s="221"/>
      <c r="AX41" s="132"/>
      <c r="AY41" s="90"/>
      <c r="AZ41" s="133"/>
      <c r="BA41" s="109"/>
      <c r="BB41" s="109"/>
      <c r="BC41" s="109"/>
      <c r="BD41" s="109"/>
      <c r="BE41" s="109"/>
      <c r="BF41" s="109"/>
      <c r="BG41" s="109"/>
      <c r="BH41" s="113"/>
      <c r="BI41" s="677"/>
      <c r="BJ41" s="678"/>
      <c r="BK41" s="678"/>
      <c r="BL41" s="678"/>
      <c r="BM41" s="678"/>
      <c r="BN41" s="678"/>
      <c r="BO41" s="678"/>
      <c r="BP41" s="678"/>
      <c r="BQ41" s="678"/>
      <c r="BR41" s="678"/>
      <c r="BS41" s="679"/>
      <c r="BT41" s="185"/>
    </row>
    <row r="42" spans="1:72" s="20" customFormat="1" ht="15.75" thickBot="1">
      <c r="A42" s="215">
        <v>28</v>
      </c>
      <c r="B42" s="216" t="s">
        <v>189</v>
      </c>
      <c r="C42" s="216" t="s">
        <v>190</v>
      </c>
      <c r="D42" s="98"/>
      <c r="E42" s="84"/>
      <c r="F42" s="89"/>
      <c r="G42" s="89"/>
      <c r="H42" s="99"/>
      <c r="I42" s="99"/>
      <c r="J42" s="107"/>
      <c r="K42" s="84"/>
      <c r="L42" s="84"/>
      <c r="M42" s="84"/>
      <c r="N42" s="84"/>
      <c r="O42" s="89"/>
      <c r="P42" s="89"/>
      <c r="Q42" s="133"/>
      <c r="R42" s="126"/>
      <c r="S42" s="84"/>
      <c r="T42" s="126"/>
      <c r="U42" s="126"/>
      <c r="V42" s="89"/>
      <c r="W42" s="89"/>
      <c r="X42" s="133"/>
      <c r="Y42" s="84"/>
      <c r="Z42" s="89"/>
      <c r="AA42" s="89"/>
      <c r="AB42" s="90"/>
      <c r="AC42" s="90"/>
      <c r="AD42" s="90"/>
      <c r="AE42" s="222"/>
      <c r="AF42" s="132"/>
      <c r="AG42" s="90"/>
      <c r="AH42" s="90"/>
      <c r="AI42" s="90"/>
      <c r="AJ42" s="126"/>
      <c r="AK42" s="223"/>
      <c r="AL42" s="90"/>
      <c r="AM42" s="224"/>
      <c r="AN42" s="90"/>
      <c r="AO42" s="90"/>
      <c r="AP42" s="90"/>
      <c r="AQ42" s="90"/>
      <c r="AR42" s="90"/>
      <c r="AS42" s="225"/>
      <c r="AT42" s="102"/>
      <c r="AU42" s="103"/>
      <c r="AV42" s="103"/>
      <c r="AW42" s="221"/>
      <c r="AX42" s="132"/>
      <c r="AY42" s="90"/>
      <c r="AZ42" s="133"/>
      <c r="BA42" s="109"/>
      <c r="BB42" s="109"/>
      <c r="BC42" s="109"/>
      <c r="BD42" s="109"/>
      <c r="BE42" s="109"/>
      <c r="BF42" s="109"/>
      <c r="BG42" s="109"/>
      <c r="BH42" s="113"/>
      <c r="BI42" s="677"/>
      <c r="BJ42" s="678"/>
      <c r="BK42" s="678"/>
      <c r="BL42" s="678"/>
      <c r="BM42" s="678"/>
      <c r="BN42" s="678"/>
      <c r="BO42" s="678"/>
      <c r="BP42" s="678"/>
      <c r="BQ42" s="678"/>
      <c r="BR42" s="678"/>
      <c r="BS42" s="679"/>
      <c r="BT42" s="185"/>
    </row>
    <row r="43" spans="1:72" s="20" customFormat="1" ht="15.75" thickBot="1">
      <c r="A43" s="215">
        <v>29</v>
      </c>
      <c r="B43" s="216" t="s">
        <v>191</v>
      </c>
      <c r="C43" s="216" t="s">
        <v>192</v>
      </c>
      <c r="D43" s="98"/>
      <c r="E43" s="84"/>
      <c r="F43" s="89"/>
      <c r="G43" s="89"/>
      <c r="H43" s="99"/>
      <c r="I43" s="99"/>
      <c r="J43" s="107"/>
      <c r="K43" s="84"/>
      <c r="L43" s="84"/>
      <c r="M43" s="84"/>
      <c r="N43" s="84"/>
      <c r="O43" s="89"/>
      <c r="P43" s="89"/>
      <c r="Q43" s="133"/>
      <c r="R43" s="126"/>
      <c r="S43" s="84"/>
      <c r="T43" s="126"/>
      <c r="U43" s="126"/>
      <c r="V43" s="89"/>
      <c r="W43" s="89"/>
      <c r="X43" s="133"/>
      <c r="Y43" s="84"/>
      <c r="Z43" s="89"/>
      <c r="AA43" s="89"/>
      <c r="AB43" s="90"/>
      <c r="AC43" s="90"/>
      <c r="AD43" s="90"/>
      <c r="AE43" s="222"/>
      <c r="AF43" s="132"/>
      <c r="AG43" s="90"/>
      <c r="AH43" s="90"/>
      <c r="AI43" s="90"/>
      <c r="AJ43" s="126"/>
      <c r="AK43" s="223"/>
      <c r="AL43" s="90"/>
      <c r="AM43" s="224"/>
      <c r="AN43" s="90"/>
      <c r="AO43" s="90"/>
      <c r="AP43" s="90"/>
      <c r="AQ43" s="90"/>
      <c r="AR43" s="90"/>
      <c r="AS43" s="225"/>
      <c r="AT43" s="102"/>
      <c r="AU43" s="103"/>
      <c r="AV43" s="103"/>
      <c r="AW43" s="221"/>
      <c r="AX43" s="132"/>
      <c r="AY43" s="90"/>
      <c r="AZ43" s="133"/>
      <c r="BA43" s="109"/>
      <c r="BB43" s="109"/>
      <c r="BC43" s="109"/>
      <c r="BD43" s="109"/>
      <c r="BE43" s="109"/>
      <c r="BF43" s="109"/>
      <c r="BG43" s="109"/>
      <c r="BH43" s="113"/>
      <c r="BI43" s="677"/>
      <c r="BJ43" s="678"/>
      <c r="BK43" s="678"/>
      <c r="BL43" s="678"/>
      <c r="BM43" s="678"/>
      <c r="BN43" s="678"/>
      <c r="BO43" s="678"/>
      <c r="BP43" s="678"/>
      <c r="BQ43" s="678"/>
      <c r="BR43" s="678"/>
      <c r="BS43" s="679"/>
      <c r="BT43" s="185"/>
    </row>
    <row r="44" spans="1:72" s="20" customFormat="1" ht="15.75" thickBot="1">
      <c r="A44" s="215">
        <v>30</v>
      </c>
      <c r="B44" s="216" t="s">
        <v>193</v>
      </c>
      <c r="C44" s="216" t="s">
        <v>194</v>
      </c>
      <c r="D44" s="98"/>
      <c r="E44" s="84"/>
      <c r="F44" s="89"/>
      <c r="G44" s="89"/>
      <c r="H44" s="99"/>
      <c r="I44" s="99"/>
      <c r="J44" s="107"/>
      <c r="K44" s="84"/>
      <c r="L44" s="84"/>
      <c r="M44" s="84"/>
      <c r="N44" s="84"/>
      <c r="O44" s="89"/>
      <c r="P44" s="89"/>
      <c r="Q44" s="133"/>
      <c r="R44" s="126"/>
      <c r="S44" s="84"/>
      <c r="T44" s="126"/>
      <c r="U44" s="126"/>
      <c r="V44" s="89"/>
      <c r="W44" s="89"/>
      <c r="X44" s="133"/>
      <c r="Y44" s="84"/>
      <c r="Z44" s="89"/>
      <c r="AA44" s="89"/>
      <c r="AB44" s="90"/>
      <c r="AC44" s="90"/>
      <c r="AD44" s="90"/>
      <c r="AE44" s="222"/>
      <c r="AF44" s="132"/>
      <c r="AG44" s="90"/>
      <c r="AH44" s="90"/>
      <c r="AI44" s="90"/>
      <c r="AJ44" s="126"/>
      <c r="AK44" s="223"/>
      <c r="AL44" s="90"/>
      <c r="AM44" s="224"/>
      <c r="AN44" s="90"/>
      <c r="AO44" s="90"/>
      <c r="AP44" s="90"/>
      <c r="AQ44" s="90"/>
      <c r="AR44" s="90"/>
      <c r="AS44" s="225"/>
      <c r="AT44" s="102"/>
      <c r="AU44" s="103"/>
      <c r="AV44" s="103"/>
      <c r="AW44" s="221"/>
      <c r="AX44" s="132"/>
      <c r="AY44" s="90"/>
      <c r="AZ44" s="133"/>
      <c r="BA44" s="109"/>
      <c r="BB44" s="109"/>
      <c r="BC44" s="109"/>
      <c r="BD44" s="109"/>
      <c r="BE44" s="109"/>
      <c r="BF44" s="109"/>
      <c r="BG44" s="109"/>
      <c r="BH44" s="113"/>
      <c r="BI44" s="677"/>
      <c r="BJ44" s="678"/>
      <c r="BK44" s="678"/>
      <c r="BL44" s="678"/>
      <c r="BM44" s="678"/>
      <c r="BN44" s="678"/>
      <c r="BO44" s="678"/>
      <c r="BP44" s="678"/>
      <c r="BQ44" s="678"/>
      <c r="BR44" s="678"/>
      <c r="BS44" s="679"/>
      <c r="BT44" s="185"/>
    </row>
    <row r="45" spans="1:72" s="20" customFormat="1" ht="15.75" thickBot="1">
      <c r="A45" s="215">
        <v>31</v>
      </c>
      <c r="B45" s="216" t="s">
        <v>195</v>
      </c>
      <c r="C45" s="216" t="s">
        <v>196</v>
      </c>
      <c r="D45" s="98"/>
      <c r="E45" s="84"/>
      <c r="F45" s="89"/>
      <c r="G45" s="89"/>
      <c r="H45" s="99"/>
      <c r="I45" s="99"/>
      <c r="J45" s="107"/>
      <c r="K45" s="84"/>
      <c r="L45" s="84"/>
      <c r="M45" s="84"/>
      <c r="N45" s="84"/>
      <c r="O45" s="89"/>
      <c r="P45" s="89"/>
      <c r="Q45" s="133"/>
      <c r="R45" s="126"/>
      <c r="S45" s="84"/>
      <c r="T45" s="126"/>
      <c r="U45" s="126"/>
      <c r="V45" s="89"/>
      <c r="W45" s="89"/>
      <c r="X45" s="133"/>
      <c r="Y45" s="84"/>
      <c r="Z45" s="89"/>
      <c r="AA45" s="89"/>
      <c r="AB45" s="90"/>
      <c r="AC45" s="90"/>
      <c r="AD45" s="90"/>
      <c r="AE45" s="222"/>
      <c r="AF45" s="132"/>
      <c r="AG45" s="90"/>
      <c r="AH45" s="90"/>
      <c r="AI45" s="90"/>
      <c r="AJ45" s="126"/>
      <c r="AK45" s="223"/>
      <c r="AL45" s="90"/>
      <c r="AM45" s="224"/>
      <c r="AN45" s="90"/>
      <c r="AO45" s="90"/>
      <c r="AP45" s="90"/>
      <c r="AQ45" s="90"/>
      <c r="AR45" s="90"/>
      <c r="AS45" s="225"/>
      <c r="AT45" s="102"/>
      <c r="AU45" s="103"/>
      <c r="AV45" s="103"/>
      <c r="AW45" s="221"/>
      <c r="AX45" s="132"/>
      <c r="AY45" s="90"/>
      <c r="AZ45" s="133"/>
      <c r="BA45" s="109"/>
      <c r="BB45" s="109"/>
      <c r="BC45" s="109"/>
      <c r="BD45" s="109"/>
      <c r="BE45" s="109"/>
      <c r="BF45" s="109"/>
      <c r="BG45" s="109"/>
      <c r="BH45" s="113"/>
      <c r="BI45" s="677"/>
      <c r="BJ45" s="678"/>
      <c r="BK45" s="678"/>
      <c r="BL45" s="678"/>
      <c r="BM45" s="678"/>
      <c r="BN45" s="678"/>
      <c r="BO45" s="678"/>
      <c r="BP45" s="678"/>
      <c r="BQ45" s="678"/>
      <c r="BR45" s="678"/>
      <c r="BS45" s="679"/>
      <c r="BT45" s="185"/>
    </row>
    <row r="46" spans="1:72" s="20" customFormat="1" ht="15.75" thickBot="1">
      <c r="A46" s="215">
        <v>32</v>
      </c>
      <c r="B46" s="216" t="s">
        <v>197</v>
      </c>
      <c r="C46" s="216" t="s">
        <v>198</v>
      </c>
      <c r="D46" s="98"/>
      <c r="E46" s="84"/>
      <c r="F46" s="89"/>
      <c r="G46" s="89"/>
      <c r="H46" s="99"/>
      <c r="I46" s="99"/>
      <c r="J46" s="107"/>
      <c r="K46" s="84"/>
      <c r="L46" s="84"/>
      <c r="M46" s="84"/>
      <c r="N46" s="84"/>
      <c r="O46" s="89"/>
      <c r="P46" s="89"/>
      <c r="Q46" s="133"/>
      <c r="R46" s="126"/>
      <c r="S46" s="84"/>
      <c r="T46" s="126"/>
      <c r="U46" s="126"/>
      <c r="V46" s="89"/>
      <c r="W46" s="89"/>
      <c r="X46" s="133"/>
      <c r="Y46" s="84"/>
      <c r="Z46" s="89"/>
      <c r="AA46" s="89"/>
      <c r="AB46" s="90"/>
      <c r="AC46" s="90"/>
      <c r="AD46" s="90"/>
      <c r="AE46" s="222"/>
      <c r="AF46" s="132"/>
      <c r="AG46" s="90"/>
      <c r="AH46" s="90"/>
      <c r="AI46" s="90"/>
      <c r="AJ46" s="126"/>
      <c r="AK46" s="223"/>
      <c r="AL46" s="90"/>
      <c r="AM46" s="224"/>
      <c r="AN46" s="90"/>
      <c r="AO46" s="90"/>
      <c r="AP46" s="90"/>
      <c r="AQ46" s="90"/>
      <c r="AR46" s="90"/>
      <c r="AS46" s="225"/>
      <c r="AT46" s="102"/>
      <c r="AU46" s="103"/>
      <c r="AV46" s="103"/>
      <c r="AW46" s="221"/>
      <c r="AX46" s="132"/>
      <c r="AY46" s="90"/>
      <c r="AZ46" s="133"/>
      <c r="BA46" s="109"/>
      <c r="BB46" s="109"/>
      <c r="BC46" s="109"/>
      <c r="BD46" s="109"/>
      <c r="BE46" s="109"/>
      <c r="BF46" s="109"/>
      <c r="BG46" s="109"/>
      <c r="BH46" s="113"/>
      <c r="BI46" s="677"/>
      <c r="BJ46" s="678"/>
      <c r="BK46" s="678"/>
      <c r="BL46" s="678"/>
      <c r="BM46" s="678"/>
      <c r="BN46" s="678"/>
      <c r="BO46" s="678"/>
      <c r="BP46" s="678"/>
      <c r="BQ46" s="678"/>
      <c r="BR46" s="678"/>
      <c r="BS46" s="679"/>
      <c r="BT46" s="185"/>
    </row>
    <row r="47" spans="1:72" s="20" customFormat="1" ht="15.75" thickBot="1">
      <c r="A47" s="215">
        <v>33</v>
      </c>
      <c r="B47" s="216" t="s">
        <v>199</v>
      </c>
      <c r="C47" s="216" t="s">
        <v>200</v>
      </c>
      <c r="D47" s="98"/>
      <c r="E47" s="84"/>
      <c r="F47" s="89"/>
      <c r="G47" s="89"/>
      <c r="H47" s="99"/>
      <c r="I47" s="99"/>
      <c r="J47" s="107"/>
      <c r="K47" s="84"/>
      <c r="L47" s="84"/>
      <c r="M47" s="84"/>
      <c r="N47" s="84"/>
      <c r="O47" s="89"/>
      <c r="P47" s="89"/>
      <c r="Q47" s="133"/>
      <c r="R47" s="126"/>
      <c r="S47" s="84"/>
      <c r="T47" s="126"/>
      <c r="U47" s="126"/>
      <c r="V47" s="89"/>
      <c r="W47" s="89"/>
      <c r="X47" s="133"/>
      <c r="Y47" s="84"/>
      <c r="Z47" s="89"/>
      <c r="AA47" s="89"/>
      <c r="AB47" s="90"/>
      <c r="AC47" s="90"/>
      <c r="AD47" s="90"/>
      <c r="AE47" s="222"/>
      <c r="AF47" s="132"/>
      <c r="AG47" s="90"/>
      <c r="AH47" s="90"/>
      <c r="AI47" s="90"/>
      <c r="AJ47" s="126"/>
      <c r="AK47" s="223"/>
      <c r="AL47" s="90"/>
      <c r="AM47" s="224"/>
      <c r="AN47" s="90"/>
      <c r="AO47" s="90"/>
      <c r="AP47" s="90"/>
      <c r="AQ47" s="90"/>
      <c r="AR47" s="90"/>
      <c r="AS47" s="225"/>
      <c r="AT47" s="102"/>
      <c r="AU47" s="103"/>
      <c r="AV47" s="103"/>
      <c r="AW47" s="221"/>
      <c r="AX47" s="132"/>
      <c r="AY47" s="90"/>
      <c r="AZ47" s="133"/>
      <c r="BA47" s="109"/>
      <c r="BB47" s="109"/>
      <c r="BC47" s="109"/>
      <c r="BD47" s="109"/>
      <c r="BE47" s="109"/>
      <c r="BF47" s="109"/>
      <c r="BG47" s="109"/>
      <c r="BH47" s="113"/>
      <c r="BI47" s="677"/>
      <c r="BJ47" s="678"/>
      <c r="BK47" s="678"/>
      <c r="BL47" s="678"/>
      <c r="BM47" s="678"/>
      <c r="BN47" s="678"/>
      <c r="BO47" s="678"/>
      <c r="BP47" s="678"/>
      <c r="BQ47" s="678"/>
      <c r="BR47" s="678"/>
      <c r="BS47" s="679"/>
      <c r="BT47" s="185"/>
    </row>
    <row r="48" spans="1:72" s="20" customFormat="1" thickTop="1" thickBot="1">
      <c r="A48" s="700" t="s">
        <v>115</v>
      </c>
      <c r="B48" s="701"/>
      <c r="C48" s="702"/>
      <c r="D48" s="187">
        <f t="shared" ref="D48:AI48" si="5">(SUM(D15:D31))/$BO$10</f>
        <v>1.106060606060606</v>
      </c>
      <c r="E48" s="187">
        <f t="shared" si="5"/>
        <v>1.0909090909090908</v>
      </c>
      <c r="F48" s="187">
        <f t="shared" si="5"/>
        <v>0</v>
      </c>
      <c r="G48" s="187">
        <f t="shared" si="5"/>
        <v>0</v>
      </c>
      <c r="H48" s="187">
        <f t="shared" si="5"/>
        <v>0</v>
      </c>
      <c r="I48" s="187">
        <f t="shared" si="5"/>
        <v>0</v>
      </c>
      <c r="J48" s="187">
        <f t="shared" si="5"/>
        <v>0</v>
      </c>
      <c r="K48" s="188">
        <f t="shared" si="5"/>
        <v>1.7575757575757576</v>
      </c>
      <c r="L48" s="188">
        <f t="shared" si="5"/>
        <v>0.84848484848484851</v>
      </c>
      <c r="M48" s="188">
        <f t="shared" si="5"/>
        <v>0.5757575757575758</v>
      </c>
      <c r="N48" s="188">
        <f t="shared" si="5"/>
        <v>0.96969696969696972</v>
      </c>
      <c r="O48" s="188">
        <f t="shared" si="5"/>
        <v>0</v>
      </c>
      <c r="P48" s="188">
        <f t="shared" si="5"/>
        <v>0</v>
      </c>
      <c r="Q48" s="188">
        <f t="shared" si="5"/>
        <v>0</v>
      </c>
      <c r="R48" s="188">
        <f t="shared" si="5"/>
        <v>0.46969696969696972</v>
      </c>
      <c r="S48" s="188">
        <f t="shared" si="5"/>
        <v>0</v>
      </c>
      <c r="T48" s="188">
        <f t="shared" si="5"/>
        <v>0.46969696969696972</v>
      </c>
      <c r="U48" s="188">
        <f t="shared" si="5"/>
        <v>0.48484848484848486</v>
      </c>
      <c r="V48" s="188">
        <f t="shared" si="5"/>
        <v>0</v>
      </c>
      <c r="W48" s="188">
        <f t="shared" si="5"/>
        <v>0</v>
      </c>
      <c r="X48" s="188">
        <f t="shared" si="5"/>
        <v>0</v>
      </c>
      <c r="Y48" s="188">
        <f t="shared" si="5"/>
        <v>0</v>
      </c>
      <c r="Z48" s="188">
        <f t="shared" si="5"/>
        <v>0</v>
      </c>
      <c r="AA48" s="188">
        <f t="shared" si="5"/>
        <v>0</v>
      </c>
      <c r="AB48" s="188">
        <f t="shared" si="5"/>
        <v>0</v>
      </c>
      <c r="AC48" s="188">
        <f t="shared" si="5"/>
        <v>0</v>
      </c>
      <c r="AD48" s="188">
        <f t="shared" si="5"/>
        <v>0</v>
      </c>
      <c r="AE48" s="188">
        <f t="shared" si="5"/>
        <v>1.393939393939394</v>
      </c>
      <c r="AF48" s="188">
        <f t="shared" si="5"/>
        <v>0</v>
      </c>
      <c r="AG48" s="188">
        <f t="shared" si="5"/>
        <v>0</v>
      </c>
      <c r="AH48" s="188">
        <f t="shared" si="5"/>
        <v>0</v>
      </c>
      <c r="AI48" s="188">
        <f t="shared" si="5"/>
        <v>0</v>
      </c>
      <c r="AJ48" s="188">
        <f t="shared" ref="AJ48:AZ48" si="6">(SUM(AJ15:AJ31))/$BO$10</f>
        <v>0.5</v>
      </c>
      <c r="AK48" s="188">
        <f t="shared" si="6"/>
        <v>0.81818181818181823</v>
      </c>
      <c r="AL48" s="188">
        <f t="shared" si="6"/>
        <v>0</v>
      </c>
      <c r="AM48" s="188">
        <f t="shared" si="6"/>
        <v>0</v>
      </c>
      <c r="AN48" s="188">
        <f t="shared" si="6"/>
        <v>0</v>
      </c>
      <c r="AO48" s="188">
        <f t="shared" si="6"/>
        <v>0</v>
      </c>
      <c r="AP48" s="188">
        <f t="shared" si="6"/>
        <v>0</v>
      </c>
      <c r="AQ48" s="188">
        <f t="shared" si="6"/>
        <v>0</v>
      </c>
      <c r="AR48" s="188">
        <f t="shared" si="6"/>
        <v>0</v>
      </c>
      <c r="AS48" s="188">
        <f t="shared" si="6"/>
        <v>8.3636363636363633</v>
      </c>
      <c r="AT48" s="188">
        <f t="shared" si="6"/>
        <v>4.7272727272727275</v>
      </c>
      <c r="AU48" s="188">
        <f t="shared" si="6"/>
        <v>3.7575757575757578</v>
      </c>
      <c r="AV48" s="188">
        <f t="shared" si="6"/>
        <v>4.8787878787878789</v>
      </c>
      <c r="AW48" s="188">
        <f t="shared" si="6"/>
        <v>5.6060606060606064</v>
      </c>
      <c r="AX48" s="188">
        <f t="shared" si="6"/>
        <v>0</v>
      </c>
      <c r="AY48" s="188">
        <f t="shared" si="6"/>
        <v>0</v>
      </c>
      <c r="AZ48" s="188">
        <f t="shared" si="6"/>
        <v>0</v>
      </c>
      <c r="BA48" s="190">
        <f t="shared" ref="BA48:BG48" si="7">(SUM(BA15:BA47))/$BO$10</f>
        <v>11.045454545454545</v>
      </c>
      <c r="BB48" s="190">
        <f t="shared" si="7"/>
        <v>7.833333333333333</v>
      </c>
      <c r="BC48" s="190">
        <f t="shared" si="7"/>
        <v>8.0151515151515156</v>
      </c>
      <c r="BD48" s="190">
        <f t="shared" si="7"/>
        <v>9.5606060606060606</v>
      </c>
      <c r="BE48" s="190">
        <f t="shared" si="7"/>
        <v>0.68181818181818177</v>
      </c>
      <c r="BF48" s="190">
        <f t="shared" si="7"/>
        <v>1.1515151515151516</v>
      </c>
      <c r="BG48" s="190">
        <f t="shared" si="7"/>
        <v>13.303030303030303</v>
      </c>
      <c r="BH48" s="113"/>
      <c r="BI48" s="677"/>
      <c r="BJ48" s="678"/>
      <c r="BK48" s="678"/>
      <c r="BL48" s="678"/>
      <c r="BM48" s="678"/>
      <c r="BN48" s="678"/>
      <c r="BO48" s="678"/>
      <c r="BP48" s="678"/>
      <c r="BQ48" s="678"/>
      <c r="BR48" s="678"/>
      <c r="BS48" s="679"/>
    </row>
    <row r="49" spans="1:72" s="20" customFormat="1" thickTop="1" thickBot="1">
      <c r="A49" s="703" t="s">
        <v>116</v>
      </c>
      <c r="B49" s="704"/>
      <c r="C49" s="705"/>
      <c r="D49" s="191">
        <f t="shared" ref="D49:J49" si="8">D48/BK19</f>
        <v>0.36868686868686867</v>
      </c>
      <c r="E49" s="191">
        <f t="shared" si="8"/>
        <v>0.36363636363636359</v>
      </c>
      <c r="F49" s="191">
        <f t="shared" si="8"/>
        <v>0</v>
      </c>
      <c r="G49" s="191">
        <f t="shared" si="8"/>
        <v>0</v>
      </c>
      <c r="H49" s="191" t="e">
        <f t="shared" si="8"/>
        <v>#DIV/0!</v>
      </c>
      <c r="I49" s="191" t="e">
        <f t="shared" si="8"/>
        <v>#DIV/0!</v>
      </c>
      <c r="J49" s="191" t="e">
        <f t="shared" si="8"/>
        <v>#DIV/0!</v>
      </c>
      <c r="K49" s="191">
        <f t="shared" ref="K49:Q49" si="9">K48/BK20</f>
        <v>0.43939393939393939</v>
      </c>
      <c r="L49" s="191">
        <f t="shared" si="9"/>
        <v>0.42424242424242425</v>
      </c>
      <c r="M49" s="191">
        <f t="shared" si="9"/>
        <v>0.2878787878787879</v>
      </c>
      <c r="N49" s="191">
        <f t="shared" si="9"/>
        <v>0.48484848484848486</v>
      </c>
      <c r="O49" s="191" t="e">
        <f t="shared" si="9"/>
        <v>#DIV/0!</v>
      </c>
      <c r="P49" s="191" t="e">
        <f t="shared" si="9"/>
        <v>#DIV/0!</v>
      </c>
      <c r="Q49" s="191" t="e">
        <f t="shared" si="9"/>
        <v>#DIV/0!</v>
      </c>
      <c r="R49" s="191">
        <f t="shared" ref="R49:X49" si="10">R48/BK16</f>
        <v>0.46969696969696972</v>
      </c>
      <c r="S49" s="191" t="e">
        <f t="shared" si="10"/>
        <v>#DIV/0!</v>
      </c>
      <c r="T49" s="191">
        <f t="shared" si="10"/>
        <v>0.46969696969696972</v>
      </c>
      <c r="U49" s="191">
        <f t="shared" si="10"/>
        <v>0.48484848484848486</v>
      </c>
      <c r="V49" s="191" t="e">
        <f t="shared" si="10"/>
        <v>#DIV/0!</v>
      </c>
      <c r="W49" s="191" t="e">
        <f t="shared" si="10"/>
        <v>#DIV/0!</v>
      </c>
      <c r="X49" s="191" t="e">
        <f t="shared" si="10"/>
        <v>#DIV/0!</v>
      </c>
      <c r="Y49" s="192" t="e">
        <f t="shared" ref="Y49:AE49" si="11">Y48/BK17</f>
        <v>#DIV/0!</v>
      </c>
      <c r="Z49" s="192" t="e">
        <f t="shared" si="11"/>
        <v>#DIV/0!</v>
      </c>
      <c r="AA49" s="192" t="e">
        <f t="shared" si="11"/>
        <v>#DIV/0!</v>
      </c>
      <c r="AB49" s="192" t="e">
        <f t="shared" si="11"/>
        <v>#DIV/0!</v>
      </c>
      <c r="AC49" s="192" t="e">
        <f t="shared" si="11"/>
        <v>#DIV/0!</v>
      </c>
      <c r="AD49" s="192" t="e">
        <f t="shared" si="11"/>
        <v>#DIV/0!</v>
      </c>
      <c r="AE49" s="192">
        <f t="shared" si="11"/>
        <v>0.34848484848484851</v>
      </c>
      <c r="AF49" s="193" t="e">
        <f t="shared" ref="AF49:AL49" si="12">AF48/BK18</f>
        <v>#DIV/0!</v>
      </c>
      <c r="AG49" s="193" t="e">
        <f t="shared" si="12"/>
        <v>#DIV/0!</v>
      </c>
      <c r="AH49" s="193" t="e">
        <f t="shared" si="12"/>
        <v>#DIV/0!</v>
      </c>
      <c r="AI49" s="193" t="e">
        <f t="shared" si="12"/>
        <v>#DIV/0!</v>
      </c>
      <c r="AJ49" s="193">
        <f t="shared" si="12"/>
        <v>0.5</v>
      </c>
      <c r="AK49" s="193">
        <f t="shared" si="12"/>
        <v>0.40909090909090912</v>
      </c>
      <c r="AL49" s="193" t="e">
        <f t="shared" si="12"/>
        <v>#DIV/0!</v>
      </c>
      <c r="AM49" s="194" t="e">
        <f t="shared" ref="AM49:AS49" si="13">AM48/BK21</f>
        <v>#DIV/0!</v>
      </c>
      <c r="AN49" s="194" t="e">
        <f t="shared" si="13"/>
        <v>#DIV/0!</v>
      </c>
      <c r="AO49" s="194" t="e">
        <f t="shared" si="13"/>
        <v>#DIV/0!</v>
      </c>
      <c r="AP49" s="194" t="e">
        <f t="shared" si="13"/>
        <v>#DIV/0!</v>
      </c>
      <c r="AQ49" s="194" t="e">
        <f t="shared" si="13"/>
        <v>#DIV/0!</v>
      </c>
      <c r="AR49" s="194" t="e">
        <f t="shared" si="13"/>
        <v>#DIV/0!</v>
      </c>
      <c r="AS49" s="194">
        <f t="shared" si="13"/>
        <v>0.41818181818181815</v>
      </c>
      <c r="AT49" s="195">
        <f t="shared" ref="AT49:AZ49" si="14">AT48/BK22</f>
        <v>0.39393939393939398</v>
      </c>
      <c r="AU49" s="195">
        <f t="shared" si="14"/>
        <v>0.41750841750841755</v>
      </c>
      <c r="AV49" s="195">
        <f t="shared" si="14"/>
        <v>0.32525252525252524</v>
      </c>
      <c r="AW49" s="195">
        <f t="shared" si="14"/>
        <v>0.40043290043290047</v>
      </c>
      <c r="AX49" s="195" t="e">
        <f t="shared" si="14"/>
        <v>#DIV/0!</v>
      </c>
      <c r="AY49" s="195" t="e">
        <f t="shared" si="14"/>
        <v>#DIV/0!</v>
      </c>
      <c r="AZ49" s="195" t="e">
        <f t="shared" si="14"/>
        <v>#DIV/0!</v>
      </c>
      <c r="BA49" s="196">
        <f t="shared" ref="BA49:BG49" si="15">BA48/BK24</f>
        <v>0.55227272727272725</v>
      </c>
      <c r="BB49" s="196">
        <f t="shared" si="15"/>
        <v>0.55952380952380953</v>
      </c>
      <c r="BC49" s="196">
        <f t="shared" si="15"/>
        <v>0.40075757575757576</v>
      </c>
      <c r="BD49" s="196">
        <f t="shared" si="15"/>
        <v>0.50318979266347685</v>
      </c>
      <c r="BE49" s="196">
        <f t="shared" si="15"/>
        <v>0.68181818181818177</v>
      </c>
      <c r="BF49" s="196">
        <f t="shared" si="15"/>
        <v>0.5757575757575758</v>
      </c>
      <c r="BG49" s="196">
        <f t="shared" si="15"/>
        <v>0.55429292929292928</v>
      </c>
      <c r="BH49" s="197"/>
      <c r="BI49" s="680"/>
      <c r="BJ49" s="681"/>
      <c r="BK49" s="681"/>
      <c r="BL49" s="681"/>
      <c r="BM49" s="681"/>
      <c r="BN49" s="681"/>
      <c r="BO49" s="681"/>
      <c r="BP49" s="681"/>
      <c r="BQ49" s="681"/>
      <c r="BR49" s="681"/>
      <c r="BS49" s="682"/>
    </row>
    <row r="50" spans="1:72" s="20" customFormat="1" ht="13.5" thickTop="1">
      <c r="B50" s="198"/>
      <c r="L50" s="199"/>
      <c r="BA50" s="200"/>
      <c r="BC50" s="201"/>
      <c r="BE50" s="201"/>
      <c r="BF50" s="201"/>
      <c r="BG50" s="201"/>
    </row>
    <row r="51" spans="1:72" s="20" customFormat="1" ht="12.75">
      <c r="A51" s="706" t="s">
        <v>117</v>
      </c>
      <c r="B51" s="706"/>
      <c r="C51" s="707"/>
      <c r="D51" s="707"/>
      <c r="E51" s="707"/>
      <c r="F51" s="707"/>
      <c r="G51" s="707"/>
      <c r="H51" s="203"/>
      <c r="I51" s="203"/>
      <c r="J51" s="706"/>
      <c r="K51" s="706"/>
      <c r="L51" s="706"/>
      <c r="M51" s="706"/>
      <c r="N51" s="706"/>
      <c r="O51" s="706"/>
      <c r="P51" s="706"/>
      <c r="Q51" s="706"/>
      <c r="R51" s="706"/>
      <c r="S51" s="706"/>
      <c r="T51" s="706"/>
      <c r="U51" s="706"/>
      <c r="V51" s="706"/>
      <c r="W51" s="706"/>
      <c r="X51" s="706"/>
      <c r="Z51" s="204"/>
      <c r="AA51" s="709" t="s">
        <v>201</v>
      </c>
      <c r="AB51" s="709"/>
      <c r="AC51" s="709"/>
      <c r="AD51" s="709"/>
      <c r="AE51" s="709"/>
      <c r="AF51" s="709"/>
      <c r="AG51" s="709"/>
      <c r="AH51" s="709"/>
      <c r="AI51" s="709"/>
      <c r="AJ51" s="709"/>
      <c r="AK51" s="709"/>
      <c r="AL51" s="709"/>
      <c r="AM51" s="709"/>
      <c r="AN51" s="709"/>
      <c r="AO51" s="709"/>
      <c r="AP51" s="709"/>
      <c r="AQ51" s="709"/>
      <c r="AR51" s="709"/>
      <c r="AS51" s="709"/>
      <c r="AT51" s="709"/>
      <c r="AU51" s="709"/>
      <c r="AV51" s="709"/>
      <c r="AW51" s="709"/>
      <c r="AX51" s="709"/>
      <c r="AY51" s="709"/>
      <c r="AZ51" s="709"/>
      <c r="BA51" s="709"/>
      <c r="BB51" s="709"/>
      <c r="BC51" s="709"/>
      <c r="BD51" s="709"/>
      <c r="BE51" s="709"/>
      <c r="BF51" s="709"/>
      <c r="BG51" s="709"/>
      <c r="BH51" s="708"/>
      <c r="BI51" s="708"/>
      <c r="BJ51" s="708"/>
      <c r="BK51" s="708"/>
      <c r="BL51" s="708"/>
      <c r="BM51" s="708"/>
      <c r="BN51" s="708"/>
      <c r="BO51" s="205"/>
      <c r="BP51" s="706" t="s">
        <v>120</v>
      </c>
      <c r="BQ51" s="706"/>
      <c r="BR51" s="706"/>
      <c r="BS51" s="706"/>
    </row>
    <row r="52" spans="1:72" s="20" customFormat="1" ht="12.75">
      <c r="B52" s="198"/>
    </row>
    <row r="53" spans="1:72" s="20" customFormat="1" ht="12.75">
      <c r="B53" s="206" t="s">
        <v>121</v>
      </c>
      <c r="G53" s="709" t="s">
        <v>122</v>
      </c>
      <c r="H53" s="709"/>
      <c r="I53" s="709"/>
      <c r="J53" s="709"/>
      <c r="K53" s="709"/>
      <c r="L53" s="709"/>
      <c r="M53" s="709"/>
      <c r="N53" s="709"/>
      <c r="O53" s="709"/>
      <c r="P53" s="709"/>
      <c r="Q53" s="709"/>
      <c r="R53" s="709"/>
      <c r="S53" s="709"/>
      <c r="T53" s="709"/>
      <c r="U53" s="709"/>
      <c r="V53" s="709"/>
      <c r="W53" s="709"/>
      <c r="AE53" s="710" t="s">
        <v>202</v>
      </c>
      <c r="AF53" s="710"/>
      <c r="AG53" s="710"/>
      <c r="AH53" s="710"/>
      <c r="AI53" s="710"/>
      <c r="AJ53" s="710"/>
      <c r="AK53" s="710"/>
      <c r="AL53" s="710"/>
      <c r="AM53" s="710"/>
      <c r="AN53" s="710"/>
      <c r="AO53" s="710"/>
      <c r="AP53" s="710"/>
      <c r="AQ53" s="710"/>
      <c r="AR53" s="710"/>
      <c r="AS53" s="710"/>
      <c r="AT53" s="710"/>
      <c r="AU53" s="710"/>
      <c r="AV53" s="710"/>
      <c r="AW53" s="710"/>
      <c r="AX53" s="710"/>
      <c r="AY53" s="710"/>
      <c r="AZ53" s="710"/>
      <c r="BA53" s="710"/>
      <c r="BB53" s="710"/>
      <c r="BC53" s="710"/>
      <c r="BD53" s="710"/>
      <c r="BE53" s="710"/>
      <c r="BF53" s="710"/>
      <c r="BG53" s="710"/>
      <c r="BN53" s="711" t="s">
        <v>124</v>
      </c>
      <c r="BO53" s="711"/>
      <c r="BP53" s="711"/>
      <c r="BQ53" s="711"/>
      <c r="BR53" s="711"/>
      <c r="BS53" s="204"/>
      <c r="BT53" s="204"/>
    </row>
    <row r="54" spans="1:72" s="20" customFormat="1" ht="12.75">
      <c r="B54" s="198"/>
    </row>
    <row r="55" spans="1:72" s="20" customFormat="1" ht="15" thickBot="1">
      <c r="B55" s="198"/>
      <c r="BH55" s="46"/>
      <c r="BI55" s="46"/>
      <c r="BJ55" s="46"/>
      <c r="BR55"/>
    </row>
    <row r="56" spans="1:72" s="20" customFormat="1" ht="15" thickTop="1">
      <c r="B56" s="198"/>
      <c r="BH56" s="40"/>
      <c r="BI56" s="40"/>
      <c r="BJ56" s="40"/>
      <c r="BK56" s="207" t="str">
        <f t="shared" ref="BK56:BQ56" si="16">BK15</f>
        <v>a1</v>
      </c>
      <c r="BL56" s="207" t="str">
        <f t="shared" si="16"/>
        <v>a2</v>
      </c>
      <c r="BM56" s="207" t="str">
        <f t="shared" si="16"/>
        <v>b1</v>
      </c>
      <c r="BN56" s="207" t="str">
        <f t="shared" si="16"/>
        <v>b2</v>
      </c>
      <c r="BO56" s="207" t="str">
        <f t="shared" si="16"/>
        <v>c2</v>
      </c>
      <c r="BP56" s="207" t="str">
        <f t="shared" si="16"/>
        <v>d2</v>
      </c>
      <c r="BQ56" s="207" t="str">
        <f t="shared" si="16"/>
        <v>e2</v>
      </c>
      <c r="BR56"/>
      <c r="BS56" s="208"/>
    </row>
    <row r="57" spans="1:72" s="20" customFormat="1">
      <c r="B57" s="198"/>
      <c r="BH57" s="209"/>
      <c r="BI57" s="210"/>
      <c r="BJ57" s="210"/>
      <c r="BK57" s="231">
        <v>0.2</v>
      </c>
      <c r="BL57" s="231">
        <v>0.2</v>
      </c>
      <c r="BM57" s="231">
        <v>0.2</v>
      </c>
      <c r="BN57" s="231">
        <v>0.2</v>
      </c>
      <c r="BO57" s="231">
        <v>0.2</v>
      </c>
      <c r="BP57" s="231">
        <v>0.2</v>
      </c>
      <c r="BQ57" s="231">
        <v>0.2</v>
      </c>
      <c r="BR57"/>
    </row>
    <row r="58" spans="1:72" s="20" customFormat="1">
      <c r="B58" s="198"/>
      <c r="BH58" s="46"/>
      <c r="BI58" s="212"/>
      <c r="BJ58" s="212"/>
      <c r="BK58" s="231">
        <v>0.8</v>
      </c>
      <c r="BL58" s="231">
        <v>0.8</v>
      </c>
      <c r="BM58" s="231">
        <v>0.8</v>
      </c>
      <c r="BN58" s="231">
        <v>0.8</v>
      </c>
      <c r="BO58" s="231">
        <v>0.8</v>
      </c>
      <c r="BP58" s="231">
        <v>0.8</v>
      </c>
      <c r="BQ58" s="231">
        <v>0.8</v>
      </c>
      <c r="BR58"/>
    </row>
    <row r="59" spans="1:72" s="20" customFormat="1" ht="15" customHeight="1" thickBot="1">
      <c r="B59" s="198"/>
      <c r="BE59"/>
      <c r="BK59" s="213">
        <f>BA49</f>
        <v>0.55227272727272725</v>
      </c>
      <c r="BL59" s="213">
        <f t="shared" ref="BL59:BQ59" si="17">BB49</f>
        <v>0.55952380952380953</v>
      </c>
      <c r="BM59" s="213">
        <f t="shared" si="17"/>
        <v>0.40075757575757576</v>
      </c>
      <c r="BN59" s="213">
        <f t="shared" si="17"/>
        <v>0.50318979266347685</v>
      </c>
      <c r="BO59" s="213">
        <f t="shared" si="17"/>
        <v>0.68181818181818177</v>
      </c>
      <c r="BP59" s="213">
        <f t="shared" si="17"/>
        <v>0.5757575757575758</v>
      </c>
      <c r="BQ59" s="213">
        <f t="shared" si="17"/>
        <v>0.55429292929292928</v>
      </c>
      <c r="BR59"/>
    </row>
    <row r="60" spans="1:72" s="11" customFormat="1" ht="12" thickTop="1">
      <c r="B60" s="214"/>
    </row>
  </sheetData>
  <protectedRanges>
    <protectedRange sqref="AX21:AZ47 AT15:AW47 BH15:BH49 AZ50 B48:BG49 E38:AS47 E21:E37 H21:AS37" name="نطاق3"/>
    <protectedRange sqref="C51" name="نطاق4_1"/>
    <protectedRange sqref="BK59:BQ59 C28:C47" name="نطاق3_1"/>
    <protectedRange sqref="C15 C21:C23" name="نطاق3_1_1"/>
    <protectedRange sqref="C17:C19" name="نطاق3_1_1_1"/>
    <protectedRange sqref="B15" name="نطاق3_1_2"/>
    <protectedRange sqref="E16:E20 F15:AS17 BA16:BG47 AX15:BG15 AX16:AZ20 D15:D47 H18:AS20 F18:G37" name="نطاق3_2"/>
    <protectedRange sqref="C10" name="نطاق2_1_1"/>
  </protectedRanges>
  <mergeCells count="60">
    <mergeCell ref="BH51:BN51"/>
    <mergeCell ref="BP51:BS51"/>
    <mergeCell ref="G53:W53"/>
    <mergeCell ref="AE53:BG53"/>
    <mergeCell ref="BN53:BR53"/>
    <mergeCell ref="AA51:BG51"/>
    <mergeCell ref="A48:C48"/>
    <mergeCell ref="A49:C49"/>
    <mergeCell ref="A51:B51"/>
    <mergeCell ref="C51:G51"/>
    <mergeCell ref="J51:X51"/>
    <mergeCell ref="BI29:BS49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4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7.2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3" width="8" bestFit="1" customWidth="1"/>
    <col min="54" max="56" width="4.25" bestFit="1" customWidth="1"/>
    <col min="57" max="57" width="5.125" bestFit="1" customWidth="1"/>
    <col min="58" max="58" width="8" bestFit="1" customWidth="1"/>
    <col min="59" max="60" width="4.25" customWidth="1"/>
    <col min="61" max="61" width="4.25" bestFit="1" customWidth="1"/>
    <col min="62" max="62" width="7.375" bestFit="1" customWidth="1"/>
    <col min="63" max="63" width="5.75" bestFit="1" customWidth="1"/>
    <col min="64" max="64" width="2" customWidth="1"/>
    <col min="65" max="65" width="8" bestFit="1" customWidth="1"/>
    <col min="66" max="67" width="8" customWidth="1"/>
    <col min="68" max="68" width="5.25" bestFit="1" customWidth="1"/>
    <col min="69" max="69" width="5.25" customWidth="1"/>
    <col min="70" max="70" width="5.25" bestFit="1" customWidth="1"/>
    <col min="71" max="72" width="5.25" customWidth="1"/>
    <col min="73" max="74" width="5.25" bestFit="1" customWidth="1"/>
  </cols>
  <sheetData>
    <row r="1" spans="1:76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  <c r="BU1" s="631"/>
      <c r="BV1" s="631"/>
      <c r="BW1" s="631"/>
      <c r="BX1" s="3"/>
    </row>
    <row r="2" spans="1:76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629"/>
      <c r="BU2" s="629"/>
      <c r="BV2" s="629"/>
      <c r="BW2" s="629"/>
      <c r="BX2" s="4"/>
    </row>
    <row r="3" spans="1:76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33"/>
      <c r="BV3" s="633"/>
      <c r="BW3" s="633"/>
      <c r="BX3" s="6"/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</row>
    <row r="6" spans="1:76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</row>
    <row r="7" spans="1:76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635"/>
    </row>
    <row r="8" spans="1:76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J8" s="635"/>
    </row>
    <row r="9" spans="1:76" s="20" customFormat="1" ht="20.25" customHeight="1" thickTop="1" thickBot="1">
      <c r="A9" s="637" t="s">
        <v>24</v>
      </c>
      <c r="B9" s="638"/>
      <c r="C9" s="21" t="s">
        <v>203</v>
      </c>
      <c r="D9" s="639" t="s">
        <v>204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/>
      <c r="AF9" s="18" t="s">
        <v>28</v>
      </c>
      <c r="AG9" s="18"/>
      <c r="AH9" s="18" t="s">
        <v>28</v>
      </c>
      <c r="AI9" s="18"/>
      <c r="AJ9" s="18" t="s">
        <v>28</v>
      </c>
      <c r="AK9" s="18"/>
      <c r="AL9" s="18" t="s">
        <v>28</v>
      </c>
      <c r="AM9" s="18" t="s">
        <v>28</v>
      </c>
      <c r="AN9" s="636"/>
      <c r="AO9" s="636"/>
      <c r="AP9" s="636"/>
      <c r="AQ9" s="636"/>
      <c r="BJ9" s="644"/>
      <c r="BK9" s="644"/>
      <c r="BL9" s="644"/>
      <c r="BM9" s="644"/>
      <c r="BN9" s="25"/>
      <c r="BO9" s="25"/>
      <c r="BP9" s="26"/>
      <c r="BQ9" s="26" t="s">
        <v>29</v>
      </c>
      <c r="BR9" s="26"/>
      <c r="BS9" s="26"/>
      <c r="BT9" s="26"/>
      <c r="BU9" s="644" t="s">
        <v>30</v>
      </c>
      <c r="BV9" s="644"/>
      <c r="BW9" s="645"/>
    </row>
    <row r="10" spans="1:76" s="20" customFormat="1" ht="17.25" thickTop="1" thickBot="1">
      <c r="A10" s="652" t="s">
        <v>31</v>
      </c>
      <c r="B10" s="653"/>
      <c r="C10" s="27" t="s">
        <v>205</v>
      </c>
      <c r="D10" s="654" t="s">
        <v>205</v>
      </c>
      <c r="E10" s="655" t="s">
        <v>205</v>
      </c>
      <c r="F10" s="655" t="s">
        <v>205</v>
      </c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5"/>
      <c r="BJ10" s="658"/>
      <c r="BK10" s="658"/>
      <c r="BL10" s="658"/>
      <c r="BM10" s="658"/>
      <c r="BN10" s="36"/>
      <c r="BO10" s="36"/>
      <c r="BP10" s="37"/>
      <c r="BQ10" s="37">
        <v>53</v>
      </c>
      <c r="BR10" s="37"/>
      <c r="BS10" s="37"/>
      <c r="BT10" s="37"/>
      <c r="BU10" s="658" t="s">
        <v>34</v>
      </c>
      <c r="BV10" s="658"/>
      <c r="BW10" s="659"/>
    </row>
    <row r="11" spans="1:76" s="20" customFormat="1" ht="17.25" thickTop="1" thickBot="1">
      <c r="A11" s="646" t="s">
        <v>35</v>
      </c>
      <c r="B11" s="646"/>
      <c r="C11" s="38" t="s">
        <v>129</v>
      </c>
      <c r="D11" s="647" t="s">
        <v>37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39"/>
      <c r="BK11" s="651" t="s">
        <v>38</v>
      </c>
      <c r="BL11" s="651"/>
      <c r="BM11" s="651"/>
      <c r="BN11" s="651"/>
      <c r="BO11" s="651"/>
      <c r="BP11" s="651"/>
      <c r="BQ11" s="40"/>
      <c r="BR11" s="41"/>
      <c r="BS11" s="41"/>
      <c r="BT11" s="41"/>
      <c r="BU11" s="651" t="s">
        <v>39</v>
      </c>
      <c r="BV11" s="651"/>
      <c r="BW11" s="651"/>
    </row>
    <row r="12" spans="1:76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1"/>
      <c r="BJ12" s="44"/>
      <c r="BK12" s="45"/>
      <c r="BL12" s="45"/>
      <c r="BM12" s="45"/>
      <c r="BN12" s="45"/>
      <c r="BO12" s="45"/>
      <c r="BP12" s="45"/>
      <c r="BQ12" s="45"/>
      <c r="BR12" s="662"/>
      <c r="BS12" s="662"/>
      <c r="BT12" s="662"/>
      <c r="BU12" s="662"/>
      <c r="BV12" s="662"/>
      <c r="BW12" s="662"/>
      <c r="BX12" s="46"/>
    </row>
    <row r="13" spans="1:76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45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47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1"/>
      <c r="BH13" s="671"/>
      <c r="BI13" s="672"/>
      <c r="BJ13" s="57"/>
      <c r="BK13" s="683" t="s">
        <v>51</v>
      </c>
      <c r="BL13" s="684"/>
      <c r="BM13" s="684"/>
      <c r="BN13" s="684"/>
      <c r="BO13" s="684"/>
      <c r="BP13" s="684"/>
      <c r="BQ13" s="58"/>
      <c r="BR13" s="684" t="s">
        <v>52</v>
      </c>
      <c r="BS13" s="684"/>
      <c r="BT13" s="684"/>
      <c r="BU13" s="684"/>
      <c r="BV13" s="684"/>
      <c r="BW13" s="685"/>
    </row>
    <row r="14" spans="1:76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11</v>
      </c>
      <c r="H14" s="61" t="s">
        <v>15</v>
      </c>
      <c r="I14" s="61" t="s">
        <v>19</v>
      </c>
      <c r="J14" s="62" t="s">
        <v>21</v>
      </c>
      <c r="K14" s="59" t="s">
        <v>6</v>
      </c>
      <c r="L14" s="59" t="s">
        <v>7</v>
      </c>
      <c r="M14" s="59" t="s">
        <v>10</v>
      </c>
      <c r="N14" s="59" t="s">
        <v>11</v>
      </c>
      <c r="O14" s="60" t="s">
        <v>15</v>
      </c>
      <c r="P14" s="60" t="s">
        <v>19</v>
      </c>
      <c r="Q14" s="62" t="s">
        <v>21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15</v>
      </c>
      <c r="W14" s="60" t="s">
        <v>17</v>
      </c>
      <c r="X14" s="62" t="s">
        <v>19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21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19</v>
      </c>
      <c r="AL14" s="65" t="s">
        <v>21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21</v>
      </c>
      <c r="AS14" s="66" t="s">
        <v>22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11</v>
      </c>
      <c r="BE14" s="61" t="s">
        <v>15</v>
      </c>
      <c r="BF14" s="61" t="s">
        <v>17</v>
      </c>
      <c r="BG14" s="61" t="s">
        <v>19</v>
      </c>
      <c r="BH14" s="61" t="s">
        <v>21</v>
      </c>
      <c r="BI14" s="62" t="s">
        <v>22</v>
      </c>
      <c r="BJ14" s="57" t="s">
        <v>53</v>
      </c>
    </row>
    <row r="15" spans="1:76" s="20" customFormat="1" ht="17.25" thickTop="1" thickBot="1">
      <c r="A15" s="70">
        <v>1</v>
      </c>
      <c r="B15" s="180">
        <v>321205084</v>
      </c>
      <c r="C15" s="181" t="s">
        <v>206</v>
      </c>
      <c r="D15" s="73">
        <v>0.5</v>
      </c>
      <c r="E15" s="74">
        <v>0.5</v>
      </c>
      <c r="F15" s="75">
        <v>0.5</v>
      </c>
      <c r="G15" s="76">
        <v>0.5</v>
      </c>
      <c r="H15" s="77"/>
      <c r="I15" s="77"/>
      <c r="J15" s="78"/>
      <c r="K15" s="79">
        <v>1</v>
      </c>
      <c r="L15" s="80">
        <v>0.5</v>
      </c>
      <c r="M15" s="81">
        <v>3</v>
      </c>
      <c r="N15" s="80">
        <v>3</v>
      </c>
      <c r="O15" s="77"/>
      <c r="P15" s="77"/>
      <c r="Q15" s="82"/>
      <c r="R15" s="83"/>
      <c r="S15" s="84"/>
      <c r="T15" s="83"/>
      <c r="U15" s="85"/>
      <c r="V15" s="86">
        <v>1</v>
      </c>
      <c r="W15" s="87">
        <v>1</v>
      </c>
      <c r="X15" s="88">
        <v>1</v>
      </c>
      <c r="Y15" s="84"/>
      <c r="Z15" s="89"/>
      <c r="AA15" s="89"/>
      <c r="AB15" s="90"/>
      <c r="AC15" s="90"/>
      <c r="AD15" s="91">
        <v>2</v>
      </c>
      <c r="AE15" s="91">
        <v>2</v>
      </c>
      <c r="AF15" s="92"/>
      <c r="AG15" s="84"/>
      <c r="AH15" s="83"/>
      <c r="AI15" s="83"/>
      <c r="AJ15" s="89"/>
      <c r="AK15" s="93">
        <v>2</v>
      </c>
      <c r="AL15" s="94"/>
      <c r="AM15" s="95">
        <v>2</v>
      </c>
      <c r="AN15" s="96">
        <v>1.5</v>
      </c>
      <c r="AO15" s="96">
        <v>2.5</v>
      </c>
      <c r="AP15" s="98"/>
      <c r="AQ15" s="99"/>
      <c r="AR15" s="100">
        <v>2</v>
      </c>
      <c r="AS15" s="101">
        <v>2.5</v>
      </c>
      <c r="AT15" s="102">
        <v>7</v>
      </c>
      <c r="AU15" s="104">
        <v>8.5</v>
      </c>
      <c r="AV15" s="104">
        <v>5.5</v>
      </c>
      <c r="AW15" s="105">
        <v>9</v>
      </c>
      <c r="AX15" s="106"/>
      <c r="AY15" s="99"/>
      <c r="AZ15" s="107"/>
      <c r="BA15" s="108">
        <f>AT15+AM15+K15+D15</f>
        <v>10.5</v>
      </c>
      <c r="BB15" s="108">
        <f>AU15+AN15+L15+E15</f>
        <v>11</v>
      </c>
      <c r="BC15" s="109">
        <f>AV15+AO15+M15+F15</f>
        <v>11.5</v>
      </c>
      <c r="BD15" s="110">
        <f t="shared" ref="BD15:BD41" si="0">G15+N15+AW15</f>
        <v>12.5</v>
      </c>
      <c r="BE15" s="111">
        <f>SUM(V15)</f>
        <v>1</v>
      </c>
      <c r="BF15" s="111">
        <f>SUM(W15)</f>
        <v>1</v>
      </c>
      <c r="BG15" s="112">
        <f>SUM(X15+AK15)</f>
        <v>3</v>
      </c>
      <c r="BH15" s="94">
        <f>SUM(AD15+AR15)</f>
        <v>4</v>
      </c>
      <c r="BI15" s="108">
        <f>SUM(AE15+AS15)</f>
        <v>4.5</v>
      </c>
      <c r="BJ15" s="113">
        <f t="shared" ref="BJ15:BJ35" si="1">SUM(BA15:BI15)</f>
        <v>59</v>
      </c>
      <c r="BK15" s="114" t="s">
        <v>50</v>
      </c>
      <c r="BL15" s="115"/>
      <c r="BM15" s="116" t="s">
        <v>6</v>
      </c>
      <c r="BN15" s="116" t="s">
        <v>7</v>
      </c>
      <c r="BO15" s="116" t="s">
        <v>10</v>
      </c>
      <c r="BP15" s="117" t="s">
        <v>11</v>
      </c>
      <c r="BQ15" s="117" t="s">
        <v>15</v>
      </c>
      <c r="BR15" s="117" t="s">
        <v>17</v>
      </c>
      <c r="BS15" s="118" t="s">
        <v>19</v>
      </c>
      <c r="BT15" s="118" t="s">
        <v>21</v>
      </c>
      <c r="BU15" s="119" t="s">
        <v>22</v>
      </c>
      <c r="BV15" s="40"/>
      <c r="BW15" s="40"/>
    </row>
    <row r="16" spans="1:76" s="20" customFormat="1" ht="16.5" thickBot="1">
      <c r="A16" s="120">
        <v>2</v>
      </c>
      <c r="B16" s="180">
        <v>321205132</v>
      </c>
      <c r="C16" s="181" t="s">
        <v>207</v>
      </c>
      <c r="D16" s="73">
        <v>1</v>
      </c>
      <c r="E16" s="121">
        <v>1</v>
      </c>
      <c r="F16" s="75">
        <v>2</v>
      </c>
      <c r="G16" s="76">
        <v>2.5</v>
      </c>
      <c r="H16" s="122"/>
      <c r="I16" s="122"/>
      <c r="J16" s="123"/>
      <c r="K16" s="79">
        <v>2</v>
      </c>
      <c r="L16" s="124">
        <v>0.5</v>
      </c>
      <c r="M16" s="81">
        <v>2</v>
      </c>
      <c r="N16" s="124">
        <v>1.5</v>
      </c>
      <c r="O16" s="122"/>
      <c r="P16" s="122"/>
      <c r="Q16" s="125"/>
      <c r="R16" s="126"/>
      <c r="S16" s="84"/>
      <c r="T16" s="126"/>
      <c r="U16" s="127"/>
      <c r="V16" s="86">
        <v>1</v>
      </c>
      <c r="W16" s="87">
        <v>1</v>
      </c>
      <c r="X16" s="88">
        <v>1</v>
      </c>
      <c r="Y16" s="84"/>
      <c r="Z16" s="89"/>
      <c r="AA16" s="89"/>
      <c r="AB16" s="90"/>
      <c r="AC16" s="90"/>
      <c r="AD16" s="91">
        <v>2</v>
      </c>
      <c r="AE16" s="91">
        <v>3</v>
      </c>
      <c r="AF16" s="128"/>
      <c r="AG16" s="84"/>
      <c r="AH16" s="126"/>
      <c r="AI16" s="126"/>
      <c r="AJ16" s="89"/>
      <c r="AK16" s="93">
        <v>2</v>
      </c>
      <c r="AL16" s="129"/>
      <c r="AM16" s="95">
        <v>2</v>
      </c>
      <c r="AN16" s="96">
        <v>2.5</v>
      </c>
      <c r="AO16" s="97">
        <v>4</v>
      </c>
      <c r="AP16" s="98"/>
      <c r="AQ16" s="90"/>
      <c r="AR16" s="130">
        <v>3</v>
      </c>
      <c r="AS16" s="131">
        <v>5</v>
      </c>
      <c r="AT16" s="102">
        <v>7</v>
      </c>
      <c r="AU16" s="104">
        <v>2.5</v>
      </c>
      <c r="AV16" s="104">
        <v>7.5</v>
      </c>
      <c r="AW16" s="105">
        <v>10</v>
      </c>
      <c r="AX16" s="132"/>
      <c r="AY16" s="90"/>
      <c r="AZ16" s="133"/>
      <c r="BA16" s="108">
        <f t="shared" ref="BA16:BC41" si="2">AT16+AM16+K16+D16</f>
        <v>12</v>
      </c>
      <c r="BB16" s="108">
        <f t="shared" si="2"/>
        <v>6.5</v>
      </c>
      <c r="BC16" s="109">
        <f t="shared" si="2"/>
        <v>15.5</v>
      </c>
      <c r="BD16" s="110">
        <f t="shared" si="0"/>
        <v>14</v>
      </c>
      <c r="BE16" s="111">
        <f t="shared" ref="BE16:BF41" si="3">SUM(V16)</f>
        <v>1</v>
      </c>
      <c r="BF16" s="111">
        <f t="shared" si="3"/>
        <v>1</v>
      </c>
      <c r="BG16" s="112">
        <f t="shared" ref="BG16:BG41" si="4">SUM(X16+AK16)</f>
        <v>3</v>
      </c>
      <c r="BH16" s="94">
        <f t="shared" ref="BH16:BI41" si="5">SUM(AD16+AR16)</f>
        <v>5</v>
      </c>
      <c r="BI16" s="108">
        <f t="shared" si="5"/>
        <v>8</v>
      </c>
      <c r="BJ16" s="113">
        <f t="shared" si="1"/>
        <v>66</v>
      </c>
      <c r="BK16" s="134">
        <v>2</v>
      </c>
      <c r="BL16" s="135"/>
      <c r="BM16" s="136"/>
      <c r="BN16" s="136"/>
      <c r="BO16" s="136"/>
      <c r="BP16" s="136"/>
      <c r="BQ16" s="136"/>
      <c r="BR16" s="136"/>
      <c r="BS16" s="136">
        <v>2</v>
      </c>
      <c r="BT16" s="136"/>
      <c r="BU16" s="136"/>
      <c r="BV16" s="686" t="s">
        <v>47</v>
      </c>
      <c r="BW16" s="687"/>
    </row>
    <row r="17" spans="1:75" s="20" customFormat="1" ht="16.5" thickBot="1">
      <c r="A17" s="120">
        <v>3</v>
      </c>
      <c r="B17" s="180">
        <v>321205152</v>
      </c>
      <c r="C17" s="181" t="s">
        <v>208</v>
      </c>
      <c r="D17" s="73">
        <v>1</v>
      </c>
      <c r="E17" s="121">
        <v>0.5</v>
      </c>
      <c r="F17" s="75">
        <v>2</v>
      </c>
      <c r="G17" s="76">
        <v>2.5</v>
      </c>
      <c r="H17" s="77"/>
      <c r="I17" s="77"/>
      <c r="J17" s="137"/>
      <c r="K17" s="79">
        <v>2</v>
      </c>
      <c r="L17" s="124">
        <v>0.5</v>
      </c>
      <c r="M17" s="81">
        <v>3</v>
      </c>
      <c r="N17" s="124">
        <v>2.5</v>
      </c>
      <c r="O17" s="77"/>
      <c r="P17" s="77"/>
      <c r="Q17" s="138"/>
      <c r="R17" s="126"/>
      <c r="S17" s="84"/>
      <c r="T17" s="126"/>
      <c r="U17" s="127"/>
      <c r="V17" s="86">
        <v>1</v>
      </c>
      <c r="W17" s="87">
        <v>1</v>
      </c>
      <c r="X17" s="88">
        <v>1</v>
      </c>
      <c r="Y17" s="84"/>
      <c r="Z17" s="89"/>
      <c r="AA17" s="89"/>
      <c r="AB17" s="90"/>
      <c r="AC17" s="90"/>
      <c r="AD17" s="91">
        <v>2</v>
      </c>
      <c r="AE17" s="91">
        <v>3</v>
      </c>
      <c r="AF17" s="128"/>
      <c r="AG17" s="84"/>
      <c r="AH17" s="126"/>
      <c r="AI17" s="126"/>
      <c r="AJ17" s="89"/>
      <c r="AK17" s="93">
        <v>2</v>
      </c>
      <c r="AL17" s="129"/>
      <c r="AM17" s="95">
        <v>3</v>
      </c>
      <c r="AN17" s="96">
        <v>3</v>
      </c>
      <c r="AO17" s="96">
        <v>3.5</v>
      </c>
      <c r="AP17" s="98"/>
      <c r="AQ17" s="90"/>
      <c r="AR17" s="130">
        <v>3</v>
      </c>
      <c r="AS17" s="131">
        <v>3.5</v>
      </c>
      <c r="AT17" s="104">
        <v>7.5</v>
      </c>
      <c r="AU17" s="104">
        <v>5.5</v>
      </c>
      <c r="AV17" s="104">
        <v>6</v>
      </c>
      <c r="AW17" s="139">
        <v>13</v>
      </c>
      <c r="AX17" s="132"/>
      <c r="AY17" s="90"/>
      <c r="AZ17" s="133"/>
      <c r="BA17" s="108">
        <f t="shared" si="2"/>
        <v>13.5</v>
      </c>
      <c r="BB17" s="108">
        <f t="shared" si="2"/>
        <v>9.5</v>
      </c>
      <c r="BC17" s="109">
        <f t="shared" si="2"/>
        <v>14.5</v>
      </c>
      <c r="BD17" s="110">
        <f t="shared" si="0"/>
        <v>18</v>
      </c>
      <c r="BE17" s="111">
        <f t="shared" si="3"/>
        <v>1</v>
      </c>
      <c r="BF17" s="111">
        <f t="shared" si="3"/>
        <v>1</v>
      </c>
      <c r="BG17" s="112">
        <f t="shared" si="4"/>
        <v>3</v>
      </c>
      <c r="BH17" s="94">
        <f t="shared" si="5"/>
        <v>5</v>
      </c>
      <c r="BI17" s="108">
        <f t="shared" si="5"/>
        <v>6.5</v>
      </c>
      <c r="BJ17" s="113">
        <f t="shared" si="1"/>
        <v>72</v>
      </c>
      <c r="BK17" s="134">
        <f>(BT17+BU17)</f>
        <v>5</v>
      </c>
      <c r="BL17" s="135"/>
      <c r="BM17" s="136"/>
      <c r="BN17" s="136"/>
      <c r="BO17" s="136"/>
      <c r="BP17" s="136"/>
      <c r="BQ17" s="136"/>
      <c r="BR17" s="136"/>
      <c r="BS17" s="136"/>
      <c r="BT17" s="136">
        <v>2</v>
      </c>
      <c r="BU17" s="136">
        <v>3</v>
      </c>
      <c r="BV17" s="140"/>
      <c r="BW17" s="141" t="s">
        <v>57</v>
      </c>
    </row>
    <row r="18" spans="1:75" s="20" customFormat="1" ht="16.5" thickBot="1">
      <c r="A18" s="120">
        <v>4</v>
      </c>
      <c r="B18" s="180">
        <v>321205208</v>
      </c>
      <c r="C18" s="181" t="s">
        <v>209</v>
      </c>
      <c r="D18" s="73">
        <v>1</v>
      </c>
      <c r="E18" s="121">
        <v>0.5</v>
      </c>
      <c r="F18" s="75">
        <v>1</v>
      </c>
      <c r="G18" s="76">
        <v>0.5</v>
      </c>
      <c r="H18" s="77"/>
      <c r="I18" s="77"/>
      <c r="J18" s="137"/>
      <c r="K18" s="79">
        <v>1.5</v>
      </c>
      <c r="L18" s="124">
        <v>0.5</v>
      </c>
      <c r="M18" s="81">
        <v>2</v>
      </c>
      <c r="N18" s="124">
        <v>1.5</v>
      </c>
      <c r="O18" s="77"/>
      <c r="P18" s="77"/>
      <c r="Q18" s="138"/>
      <c r="R18" s="126"/>
      <c r="S18" s="84"/>
      <c r="T18" s="126"/>
      <c r="U18" s="127"/>
      <c r="V18" s="86">
        <v>1</v>
      </c>
      <c r="W18" s="87">
        <v>1</v>
      </c>
      <c r="X18" s="88">
        <v>1</v>
      </c>
      <c r="Y18" s="84"/>
      <c r="Z18" s="89"/>
      <c r="AA18" s="89"/>
      <c r="AB18" s="90"/>
      <c r="AC18" s="90"/>
      <c r="AD18" s="91">
        <v>2</v>
      </c>
      <c r="AE18" s="91">
        <v>2.5</v>
      </c>
      <c r="AF18" s="128"/>
      <c r="AG18" s="84"/>
      <c r="AH18" s="126"/>
      <c r="AI18" s="126"/>
      <c r="AJ18" s="89"/>
      <c r="AK18" s="93">
        <v>2</v>
      </c>
      <c r="AL18" s="129"/>
      <c r="AM18" s="95">
        <v>2.5</v>
      </c>
      <c r="AN18" s="96">
        <v>3</v>
      </c>
      <c r="AO18" s="97">
        <v>4</v>
      </c>
      <c r="AP18" s="98"/>
      <c r="AQ18" s="90"/>
      <c r="AR18" s="130">
        <v>3</v>
      </c>
      <c r="AS18" s="131">
        <v>5</v>
      </c>
      <c r="AT18" s="104">
        <v>5</v>
      </c>
      <c r="AU18" s="104">
        <v>5.5</v>
      </c>
      <c r="AV18" s="104">
        <v>5.5</v>
      </c>
      <c r="AW18" s="105">
        <v>8</v>
      </c>
      <c r="AX18" s="132"/>
      <c r="AY18" s="90"/>
      <c r="AZ18" s="133"/>
      <c r="BA18" s="108">
        <f t="shared" si="2"/>
        <v>10</v>
      </c>
      <c r="BB18" s="108">
        <f t="shared" si="2"/>
        <v>9.5</v>
      </c>
      <c r="BC18" s="109">
        <f t="shared" si="2"/>
        <v>12.5</v>
      </c>
      <c r="BD18" s="110">
        <f t="shared" si="0"/>
        <v>10</v>
      </c>
      <c r="BE18" s="111">
        <f t="shared" si="3"/>
        <v>1</v>
      </c>
      <c r="BF18" s="111">
        <f t="shared" si="3"/>
        <v>1</v>
      </c>
      <c r="BG18" s="112">
        <f t="shared" si="4"/>
        <v>3</v>
      </c>
      <c r="BH18" s="94">
        <f t="shared" si="5"/>
        <v>5</v>
      </c>
      <c r="BI18" s="108">
        <f t="shared" si="5"/>
        <v>7.5</v>
      </c>
      <c r="BJ18" s="113">
        <f t="shared" si="1"/>
        <v>59.5</v>
      </c>
      <c r="BK18" s="134">
        <f>(BQ18+BR18+BS18)</f>
        <v>3</v>
      </c>
      <c r="BL18" s="135"/>
      <c r="BM18" s="136"/>
      <c r="BN18" s="136"/>
      <c r="BO18" s="136"/>
      <c r="BP18" s="136"/>
      <c r="BQ18" s="136">
        <v>1</v>
      </c>
      <c r="BR18" s="136">
        <v>1</v>
      </c>
      <c r="BS18" s="136">
        <v>1</v>
      </c>
      <c r="BT18" s="136"/>
      <c r="BU18" s="136"/>
      <c r="BV18" s="140"/>
      <c r="BW18" s="141" t="s">
        <v>59</v>
      </c>
    </row>
    <row r="19" spans="1:75" s="20" customFormat="1" ht="16.5" thickBot="1">
      <c r="A19" s="120">
        <v>5</v>
      </c>
      <c r="B19" s="180">
        <v>321205340</v>
      </c>
      <c r="C19" s="181" t="s">
        <v>210</v>
      </c>
      <c r="D19" s="73">
        <v>1</v>
      </c>
      <c r="E19" s="121">
        <v>1</v>
      </c>
      <c r="F19" s="142">
        <v>1</v>
      </c>
      <c r="G19" s="79">
        <v>1</v>
      </c>
      <c r="H19" s="143"/>
      <c r="I19" s="143"/>
      <c r="J19" s="123"/>
      <c r="K19" s="79">
        <v>1.5</v>
      </c>
      <c r="L19" s="124">
        <v>0.5</v>
      </c>
      <c r="M19" s="81">
        <v>2</v>
      </c>
      <c r="N19" s="124">
        <v>2</v>
      </c>
      <c r="O19" s="143"/>
      <c r="P19" s="143"/>
      <c r="Q19" s="125"/>
      <c r="R19" s="126"/>
      <c r="S19" s="84"/>
      <c r="T19" s="144"/>
      <c r="U19" s="127"/>
      <c r="V19" s="86">
        <v>1</v>
      </c>
      <c r="W19" s="87">
        <v>1</v>
      </c>
      <c r="X19" s="88">
        <v>1</v>
      </c>
      <c r="Y19" s="84"/>
      <c r="Z19" s="89"/>
      <c r="AA19" s="89"/>
      <c r="AB19" s="90"/>
      <c r="AC19" s="90"/>
      <c r="AD19" s="91">
        <v>2</v>
      </c>
      <c r="AE19" s="91">
        <v>2.5</v>
      </c>
      <c r="AF19" s="128"/>
      <c r="AG19" s="84"/>
      <c r="AH19" s="144"/>
      <c r="AI19" s="126"/>
      <c r="AJ19" s="89"/>
      <c r="AK19" s="93">
        <v>2</v>
      </c>
      <c r="AL19" s="129"/>
      <c r="AM19" s="96">
        <v>2.5</v>
      </c>
      <c r="AN19" s="96">
        <v>1.5</v>
      </c>
      <c r="AO19" s="97">
        <v>4</v>
      </c>
      <c r="AP19" s="98"/>
      <c r="AQ19" s="90"/>
      <c r="AR19" s="130">
        <v>1.5</v>
      </c>
      <c r="AS19" s="131">
        <v>4</v>
      </c>
      <c r="AT19" s="104">
        <v>8.5</v>
      </c>
      <c r="AU19" s="104">
        <v>3</v>
      </c>
      <c r="AV19" s="104">
        <v>5.5</v>
      </c>
      <c r="AW19" s="105">
        <v>13</v>
      </c>
      <c r="AX19" s="132"/>
      <c r="AY19" s="90"/>
      <c r="AZ19" s="133"/>
      <c r="BA19" s="108">
        <f t="shared" si="2"/>
        <v>13.5</v>
      </c>
      <c r="BB19" s="108">
        <f t="shared" si="2"/>
        <v>6</v>
      </c>
      <c r="BC19" s="109">
        <f t="shared" si="2"/>
        <v>12.5</v>
      </c>
      <c r="BD19" s="110">
        <f t="shared" si="0"/>
        <v>16</v>
      </c>
      <c r="BE19" s="111">
        <f t="shared" si="3"/>
        <v>1</v>
      </c>
      <c r="BF19" s="111">
        <f t="shared" si="3"/>
        <v>1</v>
      </c>
      <c r="BG19" s="112">
        <f t="shared" si="4"/>
        <v>3</v>
      </c>
      <c r="BH19" s="94">
        <f t="shared" si="5"/>
        <v>3.5</v>
      </c>
      <c r="BI19" s="108">
        <f t="shared" si="5"/>
        <v>6.5</v>
      </c>
      <c r="BJ19" s="113">
        <f t="shared" si="1"/>
        <v>63</v>
      </c>
      <c r="BK19" s="134">
        <f t="shared" ref="BK19:BK22" si="6">SUM(BM19:BU19)</f>
        <v>10</v>
      </c>
      <c r="BL19" s="135"/>
      <c r="BM19" s="146">
        <v>1</v>
      </c>
      <c r="BN19" s="146">
        <v>1</v>
      </c>
      <c r="BO19" s="146">
        <v>4</v>
      </c>
      <c r="BP19" s="146">
        <v>4</v>
      </c>
      <c r="BQ19" s="146"/>
      <c r="BR19" s="146"/>
      <c r="BS19" s="146"/>
      <c r="BT19" s="146"/>
      <c r="BU19" s="146"/>
      <c r="BV19" s="688" t="s">
        <v>43</v>
      </c>
      <c r="BW19" s="689"/>
    </row>
    <row r="20" spans="1:75" s="20" customFormat="1" ht="16.5" thickBot="1">
      <c r="A20" s="120">
        <v>6</v>
      </c>
      <c r="B20" s="180">
        <v>321205416</v>
      </c>
      <c r="C20" s="181" t="s">
        <v>211</v>
      </c>
      <c r="D20" s="73">
        <v>0.5</v>
      </c>
      <c r="E20" s="121">
        <v>1</v>
      </c>
      <c r="F20" s="142">
        <v>0.5</v>
      </c>
      <c r="G20" s="79">
        <v>0</v>
      </c>
      <c r="H20" s="143"/>
      <c r="I20" s="143"/>
      <c r="J20" s="123"/>
      <c r="K20" s="79">
        <v>1</v>
      </c>
      <c r="L20" s="124">
        <v>0.5</v>
      </c>
      <c r="M20" s="147">
        <v>2</v>
      </c>
      <c r="N20" s="124">
        <v>2</v>
      </c>
      <c r="O20" s="143"/>
      <c r="P20" s="143"/>
      <c r="Q20" s="125"/>
      <c r="R20" s="126"/>
      <c r="S20" s="84"/>
      <c r="T20" s="126"/>
      <c r="U20" s="127"/>
      <c r="V20" s="86">
        <v>1</v>
      </c>
      <c r="W20" s="87">
        <v>1</v>
      </c>
      <c r="X20" s="88">
        <v>1</v>
      </c>
      <c r="Y20" s="84"/>
      <c r="Z20" s="89"/>
      <c r="AA20" s="89"/>
      <c r="AB20" s="90"/>
      <c r="AC20" s="90"/>
      <c r="AD20" s="91">
        <v>2</v>
      </c>
      <c r="AE20" s="91">
        <v>3</v>
      </c>
      <c r="AF20" s="128"/>
      <c r="AG20" s="84"/>
      <c r="AH20" s="126"/>
      <c r="AI20" s="126"/>
      <c r="AJ20" s="89"/>
      <c r="AK20" s="93">
        <v>2</v>
      </c>
      <c r="AL20" s="129"/>
      <c r="AM20" s="96">
        <v>2.5</v>
      </c>
      <c r="AN20" s="148">
        <v>3.5</v>
      </c>
      <c r="AO20" s="149">
        <v>4</v>
      </c>
      <c r="AP20" s="150"/>
      <c r="AQ20" s="90"/>
      <c r="AR20" s="130">
        <v>2.5</v>
      </c>
      <c r="AS20" s="131">
        <v>3.5</v>
      </c>
      <c r="AT20" s="104">
        <v>4.5</v>
      </c>
      <c r="AU20" s="104">
        <v>0</v>
      </c>
      <c r="AV20" s="151">
        <v>4.5</v>
      </c>
      <c r="AW20" s="152">
        <v>4.5</v>
      </c>
      <c r="AX20" s="132"/>
      <c r="AY20" s="90"/>
      <c r="AZ20" s="133"/>
      <c r="BA20" s="108">
        <f t="shared" si="2"/>
        <v>8.5</v>
      </c>
      <c r="BB20" s="108">
        <f t="shared" si="2"/>
        <v>5</v>
      </c>
      <c r="BC20" s="109">
        <f t="shared" si="2"/>
        <v>11</v>
      </c>
      <c r="BD20" s="110">
        <f t="shared" si="0"/>
        <v>6.5</v>
      </c>
      <c r="BE20" s="111">
        <f t="shared" si="3"/>
        <v>1</v>
      </c>
      <c r="BF20" s="111">
        <f t="shared" si="3"/>
        <v>1</v>
      </c>
      <c r="BG20" s="112">
        <f t="shared" si="4"/>
        <v>3</v>
      </c>
      <c r="BH20" s="94">
        <f t="shared" si="5"/>
        <v>4.5</v>
      </c>
      <c r="BI20" s="108">
        <f t="shared" si="5"/>
        <v>6.5</v>
      </c>
      <c r="BJ20" s="113">
        <f t="shared" si="1"/>
        <v>47</v>
      </c>
      <c r="BK20" s="134">
        <f t="shared" si="6"/>
        <v>10</v>
      </c>
      <c r="BL20" s="135"/>
      <c r="BM20" s="146">
        <v>2</v>
      </c>
      <c r="BN20" s="146">
        <v>1</v>
      </c>
      <c r="BO20" s="146">
        <v>4</v>
      </c>
      <c r="BP20" s="146">
        <v>3</v>
      </c>
      <c r="BQ20" s="146"/>
      <c r="BR20" s="146"/>
      <c r="BS20" s="146"/>
      <c r="BT20" s="146"/>
      <c r="BU20" s="146"/>
      <c r="BV20" s="688" t="s">
        <v>44</v>
      </c>
      <c r="BW20" s="689"/>
    </row>
    <row r="21" spans="1:75" s="20" customFormat="1" ht="16.5" thickBot="1">
      <c r="A21" s="120">
        <v>7</v>
      </c>
      <c r="B21" s="180">
        <v>321205566</v>
      </c>
      <c r="C21" s="181" t="s">
        <v>212</v>
      </c>
      <c r="D21" s="73">
        <v>1</v>
      </c>
      <c r="E21" s="121">
        <v>1</v>
      </c>
      <c r="F21" s="142">
        <v>3</v>
      </c>
      <c r="G21" s="79">
        <v>2.5</v>
      </c>
      <c r="H21" s="143"/>
      <c r="I21" s="143"/>
      <c r="J21" s="123"/>
      <c r="K21" s="79">
        <v>1.5</v>
      </c>
      <c r="L21" s="124">
        <v>0.5</v>
      </c>
      <c r="M21" s="147">
        <v>2</v>
      </c>
      <c r="N21" s="124">
        <v>1.5</v>
      </c>
      <c r="O21" s="143"/>
      <c r="P21" s="143"/>
      <c r="Q21" s="125"/>
      <c r="R21" s="126"/>
      <c r="S21" s="84"/>
      <c r="T21" s="126"/>
      <c r="U21" s="127"/>
      <c r="V21" s="86">
        <v>1</v>
      </c>
      <c r="W21" s="87">
        <v>1</v>
      </c>
      <c r="X21" s="88">
        <v>1</v>
      </c>
      <c r="Y21" s="84"/>
      <c r="Z21" s="89"/>
      <c r="AA21" s="89"/>
      <c r="AB21" s="90"/>
      <c r="AC21" s="90"/>
      <c r="AD21" s="91">
        <v>2</v>
      </c>
      <c r="AE21" s="91">
        <v>3</v>
      </c>
      <c r="AF21" s="128"/>
      <c r="AG21" s="84"/>
      <c r="AH21" s="126"/>
      <c r="AI21" s="126"/>
      <c r="AJ21" s="89"/>
      <c r="AK21" s="93">
        <v>2</v>
      </c>
      <c r="AL21" s="129"/>
      <c r="AM21" s="96">
        <v>2.5</v>
      </c>
      <c r="AN21" s="148">
        <v>2.5</v>
      </c>
      <c r="AO21" s="153">
        <v>3</v>
      </c>
      <c r="AP21" s="90"/>
      <c r="AQ21" s="90"/>
      <c r="AR21" s="130">
        <v>2</v>
      </c>
      <c r="AS21" s="131">
        <v>6</v>
      </c>
      <c r="AT21" s="104">
        <v>4.5</v>
      </c>
      <c r="AU21" s="104">
        <v>1.5</v>
      </c>
      <c r="AV21" s="151">
        <v>4</v>
      </c>
      <c r="AW21" s="139">
        <v>13</v>
      </c>
      <c r="AX21" s="132"/>
      <c r="AY21" s="90"/>
      <c r="AZ21" s="133"/>
      <c r="BA21" s="108">
        <f t="shared" si="2"/>
        <v>9.5</v>
      </c>
      <c r="BB21" s="108">
        <f t="shared" si="2"/>
        <v>5.5</v>
      </c>
      <c r="BC21" s="109">
        <f t="shared" si="2"/>
        <v>12</v>
      </c>
      <c r="BD21" s="110">
        <f t="shared" si="0"/>
        <v>17</v>
      </c>
      <c r="BE21" s="111">
        <f t="shared" si="3"/>
        <v>1</v>
      </c>
      <c r="BF21" s="111">
        <f t="shared" si="3"/>
        <v>1</v>
      </c>
      <c r="BG21" s="112">
        <f t="shared" si="4"/>
        <v>3</v>
      </c>
      <c r="BH21" s="94">
        <f t="shared" si="5"/>
        <v>4</v>
      </c>
      <c r="BI21" s="108">
        <f t="shared" si="5"/>
        <v>9</v>
      </c>
      <c r="BJ21" s="113">
        <f t="shared" si="1"/>
        <v>62</v>
      </c>
      <c r="BK21" s="134">
        <f t="shared" si="6"/>
        <v>20</v>
      </c>
      <c r="BL21" s="154"/>
      <c r="BM21" s="155">
        <v>3</v>
      </c>
      <c r="BN21" s="155">
        <v>4</v>
      </c>
      <c r="BO21" s="155">
        <v>4</v>
      </c>
      <c r="BP21" s="156"/>
      <c r="BQ21" s="156"/>
      <c r="BR21" s="156"/>
      <c r="BS21" s="157"/>
      <c r="BT21" s="157">
        <v>3</v>
      </c>
      <c r="BU21" s="158">
        <v>6</v>
      </c>
      <c r="BV21" s="688" t="s">
        <v>63</v>
      </c>
      <c r="BW21" s="689"/>
    </row>
    <row r="22" spans="1:75" s="20" customFormat="1" ht="16.5" thickBot="1">
      <c r="A22" s="120">
        <v>8</v>
      </c>
      <c r="B22" s="180">
        <v>321205675</v>
      </c>
      <c r="C22" s="181" t="s">
        <v>213</v>
      </c>
      <c r="D22" s="73">
        <v>0.5</v>
      </c>
      <c r="E22" s="121">
        <v>0.5</v>
      </c>
      <c r="F22" s="142">
        <v>2.5</v>
      </c>
      <c r="G22" s="79">
        <v>2</v>
      </c>
      <c r="H22" s="143"/>
      <c r="I22" s="143"/>
      <c r="J22" s="123"/>
      <c r="K22" s="79">
        <v>0.5</v>
      </c>
      <c r="L22" s="124">
        <v>0.5</v>
      </c>
      <c r="M22" s="147">
        <v>2</v>
      </c>
      <c r="N22" s="124">
        <v>2</v>
      </c>
      <c r="O22" s="143"/>
      <c r="P22" s="143"/>
      <c r="Q22" s="125"/>
      <c r="R22" s="126"/>
      <c r="S22" s="84"/>
      <c r="T22" s="126"/>
      <c r="U22" s="127"/>
      <c r="V22" s="86">
        <v>1</v>
      </c>
      <c r="W22" s="87">
        <v>1</v>
      </c>
      <c r="X22" s="88">
        <v>1</v>
      </c>
      <c r="Y22" s="84"/>
      <c r="Z22" s="89"/>
      <c r="AA22" s="89"/>
      <c r="AB22" s="90"/>
      <c r="AC22" s="90"/>
      <c r="AD22" s="91">
        <v>2</v>
      </c>
      <c r="AE22" s="91">
        <v>2.5</v>
      </c>
      <c r="AF22" s="128"/>
      <c r="AG22" s="84"/>
      <c r="AH22" s="126"/>
      <c r="AI22" s="126"/>
      <c r="AJ22" s="89"/>
      <c r="AK22" s="93">
        <v>1.5</v>
      </c>
      <c r="AL22" s="129"/>
      <c r="AM22" s="96">
        <v>1.5</v>
      </c>
      <c r="AN22" s="148">
        <v>3</v>
      </c>
      <c r="AO22" s="153">
        <v>3</v>
      </c>
      <c r="AP22" s="90"/>
      <c r="AQ22" s="90"/>
      <c r="AR22" s="130">
        <v>2.5</v>
      </c>
      <c r="AS22" s="131">
        <v>4.5</v>
      </c>
      <c r="AT22" s="104">
        <v>8</v>
      </c>
      <c r="AU22" s="104">
        <v>5.5</v>
      </c>
      <c r="AV22" s="151">
        <v>6.5</v>
      </c>
      <c r="AW22" s="159">
        <v>13</v>
      </c>
      <c r="AX22" s="132"/>
      <c r="AY22" s="90"/>
      <c r="AZ22" s="133"/>
      <c r="BA22" s="108">
        <f t="shared" si="2"/>
        <v>10.5</v>
      </c>
      <c r="BB22" s="108">
        <f t="shared" si="2"/>
        <v>9.5</v>
      </c>
      <c r="BC22" s="109">
        <f t="shared" si="2"/>
        <v>14</v>
      </c>
      <c r="BD22" s="110">
        <f t="shared" si="0"/>
        <v>17</v>
      </c>
      <c r="BE22" s="111">
        <f t="shared" si="3"/>
        <v>1</v>
      </c>
      <c r="BF22" s="111">
        <f t="shared" si="3"/>
        <v>1</v>
      </c>
      <c r="BG22" s="112">
        <f t="shared" si="4"/>
        <v>2.5</v>
      </c>
      <c r="BH22" s="94">
        <f t="shared" si="5"/>
        <v>4.5</v>
      </c>
      <c r="BI22" s="108">
        <f t="shared" si="5"/>
        <v>7</v>
      </c>
      <c r="BJ22" s="113">
        <f t="shared" si="1"/>
        <v>67</v>
      </c>
      <c r="BK22" s="134">
        <f t="shared" si="6"/>
        <v>50</v>
      </c>
      <c r="BL22" s="154"/>
      <c r="BM22" s="160">
        <v>10</v>
      </c>
      <c r="BN22" s="160">
        <v>10</v>
      </c>
      <c r="BO22" s="160">
        <v>10</v>
      </c>
      <c r="BP22" s="161">
        <v>20</v>
      </c>
      <c r="BQ22" s="161"/>
      <c r="BR22" s="161"/>
      <c r="BS22" s="162"/>
      <c r="BT22" s="162"/>
      <c r="BU22" s="163"/>
      <c r="BV22" s="688" t="s">
        <v>65</v>
      </c>
      <c r="BW22" s="689"/>
    </row>
    <row r="23" spans="1:75" s="20" customFormat="1" ht="16.5" thickBot="1">
      <c r="A23" s="120">
        <v>9</v>
      </c>
      <c r="B23" s="180">
        <v>321205683</v>
      </c>
      <c r="C23" s="181" t="s">
        <v>214</v>
      </c>
      <c r="D23" s="73">
        <v>0.5</v>
      </c>
      <c r="E23" s="121">
        <v>1</v>
      </c>
      <c r="F23" s="142">
        <v>3.5</v>
      </c>
      <c r="G23" s="79">
        <v>3</v>
      </c>
      <c r="H23" s="143"/>
      <c r="I23" s="143"/>
      <c r="J23" s="123"/>
      <c r="K23" s="79">
        <v>2</v>
      </c>
      <c r="L23" s="124">
        <v>1</v>
      </c>
      <c r="M23" s="147">
        <v>3</v>
      </c>
      <c r="N23" s="124">
        <v>3</v>
      </c>
      <c r="O23" s="143"/>
      <c r="P23" s="143"/>
      <c r="Q23" s="125"/>
      <c r="R23" s="126"/>
      <c r="S23" s="84"/>
      <c r="T23" s="144"/>
      <c r="U23" s="127"/>
      <c r="V23" s="86">
        <v>1</v>
      </c>
      <c r="W23" s="87">
        <v>1</v>
      </c>
      <c r="X23" s="88">
        <v>1</v>
      </c>
      <c r="Y23" s="84"/>
      <c r="Z23" s="89"/>
      <c r="AA23" s="89"/>
      <c r="AB23" s="90"/>
      <c r="AC23" s="90"/>
      <c r="AD23" s="91">
        <v>2</v>
      </c>
      <c r="AE23" s="91">
        <v>3</v>
      </c>
      <c r="AF23" s="92"/>
      <c r="AG23" s="84"/>
      <c r="AH23" s="144"/>
      <c r="AI23" s="126"/>
      <c r="AJ23" s="89"/>
      <c r="AK23" s="93">
        <v>2</v>
      </c>
      <c r="AL23" s="129"/>
      <c r="AM23" s="96">
        <v>2.5</v>
      </c>
      <c r="AN23" s="148">
        <v>2.5</v>
      </c>
      <c r="AO23" s="153">
        <v>4</v>
      </c>
      <c r="AP23" s="90"/>
      <c r="AQ23" s="90"/>
      <c r="AR23" s="130">
        <v>3</v>
      </c>
      <c r="AS23" s="131">
        <v>3</v>
      </c>
      <c r="AT23" s="104">
        <v>8</v>
      </c>
      <c r="AU23" s="104">
        <v>9.5</v>
      </c>
      <c r="AV23" s="151">
        <v>5.5</v>
      </c>
      <c r="AW23" s="139">
        <v>15</v>
      </c>
      <c r="AX23" s="132"/>
      <c r="AY23" s="90"/>
      <c r="AZ23" s="133"/>
      <c r="BA23" s="108">
        <f t="shared" si="2"/>
        <v>13</v>
      </c>
      <c r="BB23" s="108">
        <f t="shared" si="2"/>
        <v>14</v>
      </c>
      <c r="BC23" s="109">
        <f t="shared" si="2"/>
        <v>16</v>
      </c>
      <c r="BD23" s="110">
        <f t="shared" si="0"/>
        <v>21</v>
      </c>
      <c r="BE23" s="111">
        <f t="shared" si="3"/>
        <v>1</v>
      </c>
      <c r="BF23" s="111">
        <f t="shared" si="3"/>
        <v>1</v>
      </c>
      <c r="BG23" s="112">
        <f t="shared" si="4"/>
        <v>3</v>
      </c>
      <c r="BH23" s="94">
        <f t="shared" si="5"/>
        <v>5</v>
      </c>
      <c r="BI23" s="108">
        <f t="shared" si="5"/>
        <v>6</v>
      </c>
      <c r="BJ23" s="113">
        <f t="shared" si="1"/>
        <v>80</v>
      </c>
      <c r="BK23" s="164"/>
      <c r="BL23" s="165"/>
      <c r="BM23" s="166"/>
      <c r="BN23" s="166"/>
      <c r="BO23" s="166"/>
      <c r="BP23" s="167"/>
      <c r="BQ23" s="167"/>
      <c r="BR23" s="167"/>
      <c r="BS23" s="168"/>
      <c r="BT23" s="168"/>
      <c r="BU23" s="169"/>
      <c r="BV23" s="690"/>
      <c r="BW23" s="691"/>
    </row>
    <row r="24" spans="1:75" s="20" customFormat="1" ht="16.5" thickBot="1">
      <c r="A24" s="120">
        <v>10</v>
      </c>
      <c r="B24" s="180">
        <v>322235520</v>
      </c>
      <c r="C24" s="181" t="s">
        <v>215</v>
      </c>
      <c r="D24" s="73">
        <v>1</v>
      </c>
      <c r="E24" s="121">
        <v>1</v>
      </c>
      <c r="F24" s="142">
        <v>1.5</v>
      </c>
      <c r="G24" s="124">
        <v>1</v>
      </c>
      <c r="H24" s="143"/>
      <c r="I24" s="143"/>
      <c r="J24" s="123"/>
      <c r="K24" s="79">
        <v>2</v>
      </c>
      <c r="L24" s="124">
        <v>1</v>
      </c>
      <c r="M24" s="147">
        <v>3</v>
      </c>
      <c r="N24" s="124">
        <v>2.5</v>
      </c>
      <c r="O24" s="143"/>
      <c r="P24" s="143"/>
      <c r="Q24" s="125"/>
      <c r="R24" s="126"/>
      <c r="S24" s="98"/>
      <c r="T24" s="126"/>
      <c r="U24" s="127"/>
      <c r="V24" s="86">
        <v>1</v>
      </c>
      <c r="W24" s="87">
        <v>1</v>
      </c>
      <c r="X24" s="88">
        <v>1</v>
      </c>
      <c r="Y24" s="84"/>
      <c r="Z24" s="89"/>
      <c r="AA24" s="89"/>
      <c r="AB24" s="90"/>
      <c r="AC24" s="90"/>
      <c r="AD24" s="91">
        <v>2</v>
      </c>
      <c r="AE24" s="91">
        <v>3</v>
      </c>
      <c r="AF24" s="128"/>
      <c r="AG24" s="98"/>
      <c r="AH24" s="126"/>
      <c r="AI24" s="126"/>
      <c r="AJ24" s="89"/>
      <c r="AK24" s="93">
        <v>2</v>
      </c>
      <c r="AL24" s="129"/>
      <c r="AM24" s="96">
        <v>2.5</v>
      </c>
      <c r="AN24" s="148">
        <v>3</v>
      </c>
      <c r="AO24" s="153">
        <v>4</v>
      </c>
      <c r="AP24" s="90"/>
      <c r="AQ24" s="90"/>
      <c r="AR24" s="130">
        <v>2.5</v>
      </c>
      <c r="AS24" s="131">
        <v>5</v>
      </c>
      <c r="AT24" s="104">
        <v>8</v>
      </c>
      <c r="AU24" s="104">
        <v>5.5</v>
      </c>
      <c r="AV24" s="151">
        <v>8.5</v>
      </c>
      <c r="AW24" s="139">
        <v>13</v>
      </c>
      <c r="AX24" s="132"/>
      <c r="AY24" s="90"/>
      <c r="AZ24" s="133"/>
      <c r="BA24" s="108">
        <f t="shared" si="2"/>
        <v>13.5</v>
      </c>
      <c r="BB24" s="108">
        <f t="shared" si="2"/>
        <v>10.5</v>
      </c>
      <c r="BC24" s="109">
        <f t="shared" si="2"/>
        <v>17</v>
      </c>
      <c r="BD24" s="110">
        <f t="shared" si="0"/>
        <v>16.5</v>
      </c>
      <c r="BE24" s="111">
        <f t="shared" si="3"/>
        <v>1</v>
      </c>
      <c r="BF24" s="111">
        <f t="shared" si="3"/>
        <v>1</v>
      </c>
      <c r="BG24" s="112">
        <f t="shared" si="4"/>
        <v>3</v>
      </c>
      <c r="BH24" s="94">
        <f t="shared" si="5"/>
        <v>4.5</v>
      </c>
      <c r="BI24" s="108">
        <f t="shared" si="5"/>
        <v>8</v>
      </c>
      <c r="BJ24" s="113">
        <f t="shared" si="1"/>
        <v>75</v>
      </c>
      <c r="BK24" s="170">
        <f>SUM(BK16:BK22)</f>
        <v>100</v>
      </c>
      <c r="BL24" s="171"/>
      <c r="BM24" s="172">
        <f>SUM(BM16:BM23)</f>
        <v>16</v>
      </c>
      <c r="BN24" s="172">
        <f t="shared" ref="BN24:BU24" si="7">SUM(BN16:BN23)</f>
        <v>16</v>
      </c>
      <c r="BO24" s="172">
        <f t="shared" si="7"/>
        <v>22</v>
      </c>
      <c r="BP24" s="172">
        <f t="shared" si="7"/>
        <v>27</v>
      </c>
      <c r="BQ24" s="172">
        <f t="shared" si="7"/>
        <v>1</v>
      </c>
      <c r="BR24" s="172">
        <f t="shared" si="7"/>
        <v>1</v>
      </c>
      <c r="BS24" s="172">
        <f t="shared" si="7"/>
        <v>3</v>
      </c>
      <c r="BT24" s="172">
        <f t="shared" si="7"/>
        <v>5</v>
      </c>
      <c r="BU24" s="172">
        <f t="shared" si="7"/>
        <v>9</v>
      </c>
      <c r="BV24" s="692" t="s">
        <v>68</v>
      </c>
      <c r="BW24" s="693"/>
    </row>
    <row r="25" spans="1:75" s="20" customFormat="1" ht="16.5" thickBot="1">
      <c r="A25" s="120">
        <v>11</v>
      </c>
      <c r="B25" s="180">
        <v>331202606</v>
      </c>
      <c r="C25" s="181" t="s">
        <v>216</v>
      </c>
      <c r="D25" s="73">
        <v>1</v>
      </c>
      <c r="E25" s="121">
        <v>0.5</v>
      </c>
      <c r="F25" s="142">
        <v>2</v>
      </c>
      <c r="G25" s="79">
        <v>1</v>
      </c>
      <c r="H25" s="143"/>
      <c r="I25" s="143"/>
      <c r="J25" s="123"/>
      <c r="K25" s="79">
        <v>1.5</v>
      </c>
      <c r="L25" s="124">
        <v>0.5</v>
      </c>
      <c r="M25" s="147">
        <v>3</v>
      </c>
      <c r="N25" s="124">
        <v>2</v>
      </c>
      <c r="O25" s="143"/>
      <c r="P25" s="143"/>
      <c r="Q25" s="125"/>
      <c r="R25" s="144"/>
      <c r="S25" s="98"/>
      <c r="T25" s="126"/>
      <c r="U25" s="127"/>
      <c r="V25" s="86">
        <v>1</v>
      </c>
      <c r="W25" s="87">
        <v>1</v>
      </c>
      <c r="X25" s="88">
        <v>1</v>
      </c>
      <c r="Y25" s="84"/>
      <c r="Z25" s="89"/>
      <c r="AA25" s="89"/>
      <c r="AB25" s="90"/>
      <c r="AC25" s="90"/>
      <c r="AD25" s="91">
        <v>2</v>
      </c>
      <c r="AE25" s="91">
        <v>3</v>
      </c>
      <c r="AF25" s="128"/>
      <c r="AG25" s="98"/>
      <c r="AH25" s="126"/>
      <c r="AI25" s="144"/>
      <c r="AJ25" s="89"/>
      <c r="AK25" s="93">
        <v>2</v>
      </c>
      <c r="AL25" s="129"/>
      <c r="AM25" s="96">
        <v>2.5</v>
      </c>
      <c r="AN25" s="148">
        <v>3</v>
      </c>
      <c r="AO25" s="153">
        <v>4</v>
      </c>
      <c r="AP25" s="90"/>
      <c r="AQ25" s="90"/>
      <c r="AR25" s="130">
        <v>2.5</v>
      </c>
      <c r="AS25" s="131">
        <v>5.5</v>
      </c>
      <c r="AT25" s="104">
        <v>7.5</v>
      </c>
      <c r="AU25" s="104">
        <v>8</v>
      </c>
      <c r="AV25" s="151">
        <v>5.5</v>
      </c>
      <c r="AW25" s="139">
        <v>10</v>
      </c>
      <c r="AX25" s="132"/>
      <c r="AY25" s="90"/>
      <c r="AZ25" s="133"/>
      <c r="BA25" s="108">
        <f t="shared" si="2"/>
        <v>12.5</v>
      </c>
      <c r="BB25" s="108">
        <f t="shared" si="2"/>
        <v>12</v>
      </c>
      <c r="BC25" s="109">
        <f t="shared" si="2"/>
        <v>14.5</v>
      </c>
      <c r="BD25" s="110">
        <f t="shared" si="0"/>
        <v>13</v>
      </c>
      <c r="BE25" s="111">
        <f t="shared" si="3"/>
        <v>1</v>
      </c>
      <c r="BF25" s="111">
        <f t="shared" si="3"/>
        <v>1</v>
      </c>
      <c r="BG25" s="112">
        <f t="shared" si="4"/>
        <v>3</v>
      </c>
      <c r="BH25" s="94">
        <f t="shared" si="5"/>
        <v>4.5</v>
      </c>
      <c r="BI25" s="108">
        <f t="shared" si="5"/>
        <v>8.5</v>
      </c>
      <c r="BJ25" s="113">
        <f t="shared" si="1"/>
        <v>70</v>
      </c>
    </row>
    <row r="26" spans="1:75" s="20" customFormat="1" ht="16.5" thickBot="1">
      <c r="A26" s="120">
        <v>12</v>
      </c>
      <c r="B26" s="180">
        <v>331202633</v>
      </c>
      <c r="C26" s="181" t="s">
        <v>217</v>
      </c>
      <c r="D26" s="73">
        <v>0.5</v>
      </c>
      <c r="E26" s="121">
        <v>1</v>
      </c>
      <c r="F26" s="142">
        <v>1</v>
      </c>
      <c r="G26" s="79">
        <v>1</v>
      </c>
      <c r="H26" s="143"/>
      <c r="I26" s="143"/>
      <c r="J26" s="123"/>
      <c r="K26" s="79">
        <v>2</v>
      </c>
      <c r="L26" s="124">
        <v>1</v>
      </c>
      <c r="M26" s="147">
        <v>3</v>
      </c>
      <c r="N26" s="124">
        <v>2</v>
      </c>
      <c r="O26" s="143"/>
      <c r="P26" s="143"/>
      <c r="Q26" s="125"/>
      <c r="R26" s="144"/>
      <c r="S26" s="98"/>
      <c r="T26" s="126"/>
      <c r="U26" s="127"/>
      <c r="V26" s="86">
        <v>1</v>
      </c>
      <c r="W26" s="87">
        <v>1</v>
      </c>
      <c r="X26" s="88">
        <v>1</v>
      </c>
      <c r="Y26" s="84"/>
      <c r="Z26" s="89"/>
      <c r="AA26" s="89"/>
      <c r="AB26" s="90"/>
      <c r="AC26" s="90"/>
      <c r="AD26" s="91">
        <v>2</v>
      </c>
      <c r="AE26" s="91">
        <v>2.5</v>
      </c>
      <c r="AF26" s="128"/>
      <c r="AG26" s="98"/>
      <c r="AH26" s="126"/>
      <c r="AI26" s="126"/>
      <c r="AJ26" s="89"/>
      <c r="AK26" s="93">
        <v>2</v>
      </c>
      <c r="AL26" s="129"/>
      <c r="AM26" s="96">
        <v>3</v>
      </c>
      <c r="AN26" s="148">
        <v>1.5</v>
      </c>
      <c r="AO26" s="153">
        <v>4</v>
      </c>
      <c r="AP26" s="90"/>
      <c r="AQ26" s="90"/>
      <c r="AR26" s="130">
        <v>2</v>
      </c>
      <c r="AS26" s="131">
        <v>4</v>
      </c>
      <c r="AT26" s="104">
        <v>8</v>
      </c>
      <c r="AU26" s="104">
        <v>6.5</v>
      </c>
      <c r="AV26" s="151">
        <v>6.5</v>
      </c>
      <c r="AW26" s="139">
        <v>15</v>
      </c>
      <c r="AX26" s="132"/>
      <c r="AY26" s="90"/>
      <c r="AZ26" s="133"/>
      <c r="BA26" s="108">
        <f t="shared" si="2"/>
        <v>13.5</v>
      </c>
      <c r="BB26" s="108">
        <f t="shared" si="2"/>
        <v>10</v>
      </c>
      <c r="BC26" s="109">
        <f t="shared" si="2"/>
        <v>14.5</v>
      </c>
      <c r="BD26" s="110">
        <f t="shared" si="0"/>
        <v>18</v>
      </c>
      <c r="BE26" s="111">
        <f t="shared" si="3"/>
        <v>1</v>
      </c>
      <c r="BF26" s="111">
        <f t="shared" si="3"/>
        <v>1</v>
      </c>
      <c r="BG26" s="112">
        <f t="shared" si="4"/>
        <v>3</v>
      </c>
      <c r="BH26" s="94">
        <f t="shared" si="5"/>
        <v>4</v>
      </c>
      <c r="BI26" s="108">
        <f t="shared" si="5"/>
        <v>6.5</v>
      </c>
      <c r="BJ26" s="113">
        <f t="shared" si="1"/>
        <v>71.5</v>
      </c>
      <c r="BK26" s="694" t="s">
        <v>71</v>
      </c>
      <c r="BL26" s="695"/>
      <c r="BM26" s="695"/>
      <c r="BN26" s="695"/>
      <c r="BO26" s="695"/>
      <c r="BP26" s="695"/>
      <c r="BQ26" s="173"/>
      <c r="BR26" s="695" t="s">
        <v>72</v>
      </c>
      <c r="BS26" s="695"/>
      <c r="BT26" s="695"/>
      <c r="BU26" s="695"/>
      <c r="BV26" s="695"/>
      <c r="BW26" s="698"/>
    </row>
    <row r="27" spans="1:75" s="20" customFormat="1" ht="16.5" thickBot="1">
      <c r="A27" s="120">
        <v>13</v>
      </c>
      <c r="B27" s="180">
        <v>331202922</v>
      </c>
      <c r="C27" s="181" t="s">
        <v>218</v>
      </c>
      <c r="D27" s="73">
        <v>0.5</v>
      </c>
      <c r="E27" s="121">
        <v>0.5</v>
      </c>
      <c r="F27" s="142">
        <v>0</v>
      </c>
      <c r="G27" s="79">
        <v>0</v>
      </c>
      <c r="H27" s="143"/>
      <c r="I27" s="143"/>
      <c r="J27" s="123"/>
      <c r="K27" s="79">
        <v>1</v>
      </c>
      <c r="L27" s="124">
        <v>0.5</v>
      </c>
      <c r="M27" s="147">
        <v>1.5</v>
      </c>
      <c r="N27" s="124">
        <v>2</v>
      </c>
      <c r="O27" s="143"/>
      <c r="P27" s="143"/>
      <c r="Q27" s="125"/>
      <c r="R27" s="144"/>
      <c r="S27" s="84"/>
      <c r="T27" s="144"/>
      <c r="U27" s="127"/>
      <c r="V27" s="86">
        <v>1</v>
      </c>
      <c r="W27" s="87">
        <v>1</v>
      </c>
      <c r="X27" s="88">
        <v>1</v>
      </c>
      <c r="Y27" s="84"/>
      <c r="Z27" s="89"/>
      <c r="AA27" s="89"/>
      <c r="AB27" s="90"/>
      <c r="AC27" s="90"/>
      <c r="AD27" s="91">
        <v>2</v>
      </c>
      <c r="AE27" s="91">
        <v>2</v>
      </c>
      <c r="AF27" s="92"/>
      <c r="AG27" s="84"/>
      <c r="AH27" s="144"/>
      <c r="AI27" s="126"/>
      <c r="AJ27" s="89"/>
      <c r="AK27" s="93">
        <v>1.5</v>
      </c>
      <c r="AL27" s="129"/>
      <c r="AM27" s="96">
        <v>2.5</v>
      </c>
      <c r="AN27" s="148">
        <v>2.5</v>
      </c>
      <c r="AO27" s="153">
        <v>4</v>
      </c>
      <c r="AP27" s="90"/>
      <c r="AQ27" s="90"/>
      <c r="AR27" s="130">
        <v>1.5</v>
      </c>
      <c r="AS27" s="131">
        <v>1.5</v>
      </c>
      <c r="AT27" s="104">
        <v>2.5</v>
      </c>
      <c r="AU27" s="104">
        <v>2</v>
      </c>
      <c r="AV27" s="151">
        <v>5.5</v>
      </c>
      <c r="AW27" s="139">
        <v>7</v>
      </c>
      <c r="AX27" s="132"/>
      <c r="AY27" s="90"/>
      <c r="AZ27" s="133"/>
      <c r="BA27" s="108">
        <f t="shared" si="2"/>
        <v>6.5</v>
      </c>
      <c r="BB27" s="108">
        <f t="shared" si="2"/>
        <v>5.5</v>
      </c>
      <c r="BC27" s="109">
        <f t="shared" si="2"/>
        <v>11</v>
      </c>
      <c r="BD27" s="110">
        <f t="shared" si="0"/>
        <v>9</v>
      </c>
      <c r="BE27" s="111">
        <f t="shared" si="3"/>
        <v>1</v>
      </c>
      <c r="BF27" s="111">
        <f t="shared" si="3"/>
        <v>1</v>
      </c>
      <c r="BG27" s="112">
        <f t="shared" si="4"/>
        <v>2.5</v>
      </c>
      <c r="BH27" s="94">
        <f t="shared" si="5"/>
        <v>3.5</v>
      </c>
      <c r="BI27" s="108">
        <f t="shared" si="5"/>
        <v>3.5</v>
      </c>
      <c r="BJ27" s="113">
        <f t="shared" si="1"/>
        <v>43.5</v>
      </c>
      <c r="BK27" s="696"/>
      <c r="BL27" s="697"/>
      <c r="BM27" s="697"/>
      <c r="BN27" s="697"/>
      <c r="BO27" s="697"/>
      <c r="BP27" s="697"/>
      <c r="BQ27" s="174"/>
      <c r="BR27" s="697"/>
      <c r="BS27" s="697"/>
      <c r="BT27" s="697"/>
      <c r="BU27" s="697"/>
      <c r="BV27" s="697"/>
      <c r="BW27" s="699"/>
    </row>
    <row r="28" spans="1:75" s="20" customFormat="1" ht="16.5" thickBot="1">
      <c r="A28" s="120">
        <v>14</v>
      </c>
      <c r="B28" s="180">
        <v>331203713</v>
      </c>
      <c r="C28" s="181" t="s">
        <v>219</v>
      </c>
      <c r="D28" s="73">
        <v>1</v>
      </c>
      <c r="E28" s="121">
        <v>0.5</v>
      </c>
      <c r="F28" s="142">
        <v>0.5</v>
      </c>
      <c r="G28" s="79">
        <v>0</v>
      </c>
      <c r="H28" s="143"/>
      <c r="I28" s="143"/>
      <c r="J28" s="123"/>
      <c r="K28" s="79">
        <v>1</v>
      </c>
      <c r="L28" s="124">
        <v>0.5</v>
      </c>
      <c r="M28" s="147">
        <v>1.5</v>
      </c>
      <c r="N28" s="124">
        <v>2</v>
      </c>
      <c r="O28" s="143"/>
      <c r="P28" s="143"/>
      <c r="Q28" s="125"/>
      <c r="R28" s="126"/>
      <c r="S28" s="84"/>
      <c r="T28" s="126"/>
      <c r="U28" s="144"/>
      <c r="V28" s="86">
        <v>1</v>
      </c>
      <c r="W28" s="87">
        <v>1</v>
      </c>
      <c r="X28" s="88">
        <v>1</v>
      </c>
      <c r="Y28" s="84"/>
      <c r="Z28" s="89"/>
      <c r="AA28" s="89"/>
      <c r="AB28" s="90"/>
      <c r="AC28" s="90"/>
      <c r="AD28" s="91">
        <v>2</v>
      </c>
      <c r="AE28" s="91">
        <v>2.5</v>
      </c>
      <c r="AF28" s="128"/>
      <c r="AG28" s="84"/>
      <c r="AH28" s="126"/>
      <c r="AI28" s="144"/>
      <c r="AJ28" s="89"/>
      <c r="AK28" s="93">
        <v>1.5</v>
      </c>
      <c r="AL28" s="129"/>
      <c r="AM28" s="96">
        <v>2.5</v>
      </c>
      <c r="AN28" s="148">
        <v>2.5</v>
      </c>
      <c r="AO28" s="153">
        <v>4</v>
      </c>
      <c r="AP28" s="90"/>
      <c r="AQ28" s="90"/>
      <c r="AR28" s="130">
        <v>2.5</v>
      </c>
      <c r="AS28" s="131">
        <v>4.5</v>
      </c>
      <c r="AT28" s="104">
        <v>7</v>
      </c>
      <c r="AU28" s="104">
        <v>3.5</v>
      </c>
      <c r="AV28" s="151">
        <v>7</v>
      </c>
      <c r="AW28" s="105">
        <v>13.5</v>
      </c>
      <c r="AX28" s="132"/>
      <c r="AY28" s="90"/>
      <c r="AZ28" s="133"/>
      <c r="BA28" s="108">
        <f t="shared" si="2"/>
        <v>11.5</v>
      </c>
      <c r="BB28" s="108">
        <f t="shared" si="2"/>
        <v>7</v>
      </c>
      <c r="BC28" s="109">
        <f t="shared" si="2"/>
        <v>13</v>
      </c>
      <c r="BD28" s="110">
        <f t="shared" si="0"/>
        <v>15.5</v>
      </c>
      <c r="BE28" s="111">
        <f t="shared" si="3"/>
        <v>1</v>
      </c>
      <c r="BF28" s="111">
        <f t="shared" si="3"/>
        <v>1</v>
      </c>
      <c r="BG28" s="112">
        <f t="shared" si="4"/>
        <v>2.5</v>
      </c>
      <c r="BH28" s="94">
        <f t="shared" si="5"/>
        <v>4.5</v>
      </c>
      <c r="BI28" s="108">
        <f t="shared" si="5"/>
        <v>7</v>
      </c>
      <c r="BJ28" s="113">
        <f t="shared" si="1"/>
        <v>63</v>
      </c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s="20" customFormat="1" ht="16.5" thickBot="1">
      <c r="A29" s="120">
        <v>15</v>
      </c>
      <c r="B29" s="180">
        <v>332203900</v>
      </c>
      <c r="C29" s="181" t="s">
        <v>220</v>
      </c>
      <c r="D29" s="73">
        <v>1</v>
      </c>
      <c r="E29" s="121">
        <v>0.5</v>
      </c>
      <c r="F29" s="142">
        <v>1</v>
      </c>
      <c r="G29" s="79">
        <v>0.5</v>
      </c>
      <c r="H29" s="143"/>
      <c r="I29" s="143"/>
      <c r="J29" s="123"/>
      <c r="K29" s="79">
        <v>1.5</v>
      </c>
      <c r="L29" s="124">
        <v>0.5</v>
      </c>
      <c r="M29" s="147">
        <v>2</v>
      </c>
      <c r="N29" s="124">
        <v>2.5</v>
      </c>
      <c r="O29" s="143"/>
      <c r="P29" s="143"/>
      <c r="Q29" s="125"/>
      <c r="R29" s="126"/>
      <c r="S29" s="98"/>
      <c r="T29" s="126"/>
      <c r="U29" s="126"/>
      <c r="V29" s="86">
        <v>1</v>
      </c>
      <c r="W29" s="87">
        <v>1</v>
      </c>
      <c r="X29" s="88">
        <v>1</v>
      </c>
      <c r="Y29" s="84"/>
      <c r="Z29" s="89"/>
      <c r="AA29" s="89"/>
      <c r="AB29" s="90"/>
      <c r="AC29" s="90"/>
      <c r="AD29" s="91">
        <v>2</v>
      </c>
      <c r="AE29" s="91">
        <v>2.5</v>
      </c>
      <c r="AF29" s="128"/>
      <c r="AG29" s="98"/>
      <c r="AH29" s="126"/>
      <c r="AI29" s="126"/>
      <c r="AJ29" s="89"/>
      <c r="AK29" s="93">
        <v>2</v>
      </c>
      <c r="AL29" s="129"/>
      <c r="AM29" s="96">
        <v>3</v>
      </c>
      <c r="AN29" s="148">
        <v>2</v>
      </c>
      <c r="AO29" s="153">
        <v>3</v>
      </c>
      <c r="AP29" s="90"/>
      <c r="AQ29" s="90"/>
      <c r="AR29" s="130">
        <v>2</v>
      </c>
      <c r="AS29" s="131">
        <v>4.5</v>
      </c>
      <c r="AT29" s="104">
        <v>7</v>
      </c>
      <c r="AU29" s="104">
        <v>5.5</v>
      </c>
      <c r="AV29" s="151">
        <v>7</v>
      </c>
      <c r="AW29" s="139">
        <v>11.5</v>
      </c>
      <c r="AX29" s="132"/>
      <c r="AY29" s="90"/>
      <c r="AZ29" s="133"/>
      <c r="BA29" s="108">
        <f t="shared" si="2"/>
        <v>12.5</v>
      </c>
      <c r="BB29" s="108">
        <f t="shared" si="2"/>
        <v>8.5</v>
      </c>
      <c r="BC29" s="109">
        <f t="shared" si="2"/>
        <v>13</v>
      </c>
      <c r="BD29" s="110">
        <f t="shared" si="0"/>
        <v>14.5</v>
      </c>
      <c r="BE29" s="111">
        <f t="shared" si="3"/>
        <v>1</v>
      </c>
      <c r="BF29" s="111">
        <f t="shared" si="3"/>
        <v>1</v>
      </c>
      <c r="BG29" s="112">
        <f t="shared" si="4"/>
        <v>3</v>
      </c>
      <c r="BH29" s="94">
        <f t="shared" si="5"/>
        <v>4</v>
      </c>
      <c r="BI29" s="108">
        <f t="shared" si="5"/>
        <v>7</v>
      </c>
      <c r="BJ29" s="113">
        <f t="shared" si="1"/>
        <v>64.5</v>
      </c>
      <c r="BK29" s="674"/>
      <c r="BL29" s="675"/>
      <c r="BM29" s="675"/>
      <c r="BN29" s="675"/>
      <c r="BO29" s="675"/>
      <c r="BP29" s="675"/>
      <c r="BQ29" s="675"/>
      <c r="BR29" s="675"/>
      <c r="BS29" s="675"/>
      <c r="BT29" s="675"/>
      <c r="BU29" s="675"/>
      <c r="BV29" s="675"/>
      <c r="BW29" s="676"/>
    </row>
    <row r="30" spans="1:75" s="20" customFormat="1" ht="16.5" thickBot="1">
      <c r="A30" s="120">
        <v>16</v>
      </c>
      <c r="B30" s="180">
        <v>342205385</v>
      </c>
      <c r="C30" s="181" t="s">
        <v>221</v>
      </c>
      <c r="D30" s="73">
        <v>0.5</v>
      </c>
      <c r="E30" s="121">
        <v>0.5</v>
      </c>
      <c r="F30" s="142">
        <v>1</v>
      </c>
      <c r="G30" s="79">
        <v>1</v>
      </c>
      <c r="H30" s="143"/>
      <c r="I30" s="143"/>
      <c r="J30" s="123"/>
      <c r="K30" s="79">
        <v>1.5</v>
      </c>
      <c r="L30" s="124">
        <v>0.5</v>
      </c>
      <c r="M30" s="147">
        <v>1</v>
      </c>
      <c r="N30" s="124">
        <v>1.5</v>
      </c>
      <c r="O30" s="143"/>
      <c r="P30" s="143"/>
      <c r="Q30" s="125"/>
      <c r="R30" s="126"/>
      <c r="S30" s="98"/>
      <c r="T30" s="126"/>
      <c r="U30" s="126"/>
      <c r="V30" s="86">
        <v>1</v>
      </c>
      <c r="W30" s="87">
        <v>1</v>
      </c>
      <c r="X30" s="88">
        <v>1</v>
      </c>
      <c r="Y30" s="84"/>
      <c r="Z30" s="89"/>
      <c r="AA30" s="89"/>
      <c r="AB30" s="90"/>
      <c r="AC30" s="90"/>
      <c r="AD30" s="91">
        <v>2</v>
      </c>
      <c r="AE30" s="91">
        <v>3</v>
      </c>
      <c r="AF30" s="128"/>
      <c r="AG30" s="98"/>
      <c r="AH30" s="126"/>
      <c r="AI30" s="126"/>
      <c r="AJ30" s="89"/>
      <c r="AK30" s="93">
        <v>2</v>
      </c>
      <c r="AL30" s="129"/>
      <c r="AM30" s="96">
        <v>2.5</v>
      </c>
      <c r="AN30" s="148">
        <v>3</v>
      </c>
      <c r="AO30" s="153">
        <v>4</v>
      </c>
      <c r="AP30" s="90"/>
      <c r="AQ30" s="90"/>
      <c r="AR30" s="130">
        <v>2.5</v>
      </c>
      <c r="AS30" s="131">
        <v>6</v>
      </c>
      <c r="AT30" s="104">
        <v>5</v>
      </c>
      <c r="AU30" s="104">
        <v>10</v>
      </c>
      <c r="AV30" s="151">
        <v>6.5</v>
      </c>
      <c r="AW30" s="105">
        <v>9.5</v>
      </c>
      <c r="AX30" s="132"/>
      <c r="AY30" s="90"/>
      <c r="AZ30" s="133"/>
      <c r="BA30" s="108">
        <f t="shared" si="2"/>
        <v>9.5</v>
      </c>
      <c r="BB30" s="108">
        <f t="shared" si="2"/>
        <v>14</v>
      </c>
      <c r="BC30" s="109">
        <f t="shared" si="2"/>
        <v>12.5</v>
      </c>
      <c r="BD30" s="110">
        <f t="shared" si="0"/>
        <v>12</v>
      </c>
      <c r="BE30" s="111">
        <f t="shared" si="3"/>
        <v>1</v>
      </c>
      <c r="BF30" s="111">
        <f t="shared" si="3"/>
        <v>1</v>
      </c>
      <c r="BG30" s="112">
        <f t="shared" si="4"/>
        <v>3</v>
      </c>
      <c r="BH30" s="94">
        <f t="shared" si="5"/>
        <v>4.5</v>
      </c>
      <c r="BI30" s="108">
        <f t="shared" si="5"/>
        <v>9</v>
      </c>
      <c r="BJ30" s="113">
        <f t="shared" si="1"/>
        <v>66.5</v>
      </c>
      <c r="BK30" s="677"/>
      <c r="BL30" s="678"/>
      <c r="BM30" s="678"/>
      <c r="BN30" s="678"/>
      <c r="BO30" s="678"/>
      <c r="BP30" s="678"/>
      <c r="BQ30" s="678"/>
      <c r="BR30" s="678"/>
      <c r="BS30" s="678"/>
      <c r="BT30" s="678"/>
      <c r="BU30" s="678"/>
      <c r="BV30" s="678"/>
      <c r="BW30" s="679"/>
    </row>
    <row r="31" spans="1:75" s="20" customFormat="1" ht="16.5" thickBot="1">
      <c r="A31" s="120">
        <v>17</v>
      </c>
      <c r="B31" s="180">
        <v>351205060</v>
      </c>
      <c r="C31" s="181" t="s">
        <v>222</v>
      </c>
      <c r="D31" s="73">
        <v>0.5</v>
      </c>
      <c r="E31" s="121">
        <v>0.5</v>
      </c>
      <c r="F31" s="142">
        <v>2.5</v>
      </c>
      <c r="G31" s="79">
        <v>2</v>
      </c>
      <c r="H31" s="143"/>
      <c r="I31" s="143"/>
      <c r="J31" s="123"/>
      <c r="K31" s="79">
        <v>1</v>
      </c>
      <c r="L31" s="124">
        <v>1</v>
      </c>
      <c r="M31" s="147">
        <v>2.5</v>
      </c>
      <c r="N31" s="124">
        <v>3</v>
      </c>
      <c r="O31" s="143"/>
      <c r="P31" s="143"/>
      <c r="Q31" s="125"/>
      <c r="R31" s="126"/>
      <c r="S31" s="98"/>
      <c r="T31" s="126"/>
      <c r="U31" s="126"/>
      <c r="V31" s="86">
        <v>1</v>
      </c>
      <c r="W31" s="87">
        <v>1</v>
      </c>
      <c r="X31" s="88">
        <v>1</v>
      </c>
      <c r="Y31" s="84"/>
      <c r="Z31" s="89"/>
      <c r="AA31" s="89"/>
      <c r="AB31" s="90"/>
      <c r="AC31" s="90"/>
      <c r="AD31" s="91">
        <v>2</v>
      </c>
      <c r="AE31" s="91">
        <v>3</v>
      </c>
      <c r="AF31" s="128"/>
      <c r="AG31" s="98"/>
      <c r="AH31" s="126"/>
      <c r="AI31" s="126"/>
      <c r="AJ31" s="89"/>
      <c r="AK31" s="93">
        <v>2</v>
      </c>
      <c r="AL31" s="129"/>
      <c r="AM31" s="96">
        <v>3</v>
      </c>
      <c r="AN31" s="148">
        <v>1</v>
      </c>
      <c r="AO31" s="153">
        <v>3</v>
      </c>
      <c r="AP31" s="90"/>
      <c r="AQ31" s="90"/>
      <c r="AR31" s="130">
        <v>2.5</v>
      </c>
      <c r="AS31" s="131">
        <v>5.5</v>
      </c>
      <c r="AT31" s="104">
        <v>5</v>
      </c>
      <c r="AU31" s="104">
        <v>2.5</v>
      </c>
      <c r="AV31" s="151">
        <v>6</v>
      </c>
      <c r="AW31" s="105">
        <v>8.5</v>
      </c>
      <c r="AX31" s="132"/>
      <c r="AY31" s="90"/>
      <c r="AZ31" s="133"/>
      <c r="BA31" s="108">
        <f t="shared" si="2"/>
        <v>9.5</v>
      </c>
      <c r="BB31" s="108">
        <f t="shared" si="2"/>
        <v>5</v>
      </c>
      <c r="BC31" s="109">
        <f t="shared" si="2"/>
        <v>14</v>
      </c>
      <c r="BD31" s="110">
        <f t="shared" si="0"/>
        <v>13.5</v>
      </c>
      <c r="BE31" s="111">
        <f t="shared" si="3"/>
        <v>1</v>
      </c>
      <c r="BF31" s="111">
        <f t="shared" si="3"/>
        <v>1</v>
      </c>
      <c r="BG31" s="112">
        <f t="shared" si="4"/>
        <v>3</v>
      </c>
      <c r="BH31" s="94">
        <f t="shared" si="5"/>
        <v>4.5</v>
      </c>
      <c r="BI31" s="108">
        <f t="shared" si="5"/>
        <v>8.5</v>
      </c>
      <c r="BJ31" s="113">
        <f t="shared" si="1"/>
        <v>60</v>
      </c>
      <c r="BK31" s="677"/>
      <c r="BL31" s="678"/>
      <c r="BM31" s="678"/>
      <c r="BN31" s="678"/>
      <c r="BO31" s="678"/>
      <c r="BP31" s="678"/>
      <c r="BQ31" s="678"/>
      <c r="BR31" s="678"/>
      <c r="BS31" s="678"/>
      <c r="BT31" s="678"/>
      <c r="BU31" s="678"/>
      <c r="BV31" s="678"/>
      <c r="BW31" s="679"/>
    </row>
    <row r="32" spans="1:75" s="20" customFormat="1" ht="16.5" thickBot="1">
      <c r="A32" s="120">
        <v>18</v>
      </c>
      <c r="B32" s="180">
        <v>352204885</v>
      </c>
      <c r="C32" s="181" t="s">
        <v>223</v>
      </c>
      <c r="D32" s="73">
        <v>1</v>
      </c>
      <c r="E32" s="121">
        <v>2</v>
      </c>
      <c r="F32" s="175">
        <v>0.5</v>
      </c>
      <c r="G32" s="79">
        <v>0.5</v>
      </c>
      <c r="H32" s="143"/>
      <c r="I32" s="143"/>
      <c r="J32" s="123"/>
      <c r="K32" s="79">
        <v>2</v>
      </c>
      <c r="L32" s="124">
        <v>1</v>
      </c>
      <c r="M32" s="147">
        <v>1.5</v>
      </c>
      <c r="N32" s="124">
        <v>2</v>
      </c>
      <c r="O32" s="143"/>
      <c r="P32" s="143"/>
      <c r="Q32" s="125"/>
      <c r="R32" s="126"/>
      <c r="S32" s="84"/>
      <c r="T32" s="126"/>
      <c r="U32" s="126"/>
      <c r="V32" s="86">
        <v>1</v>
      </c>
      <c r="W32" s="87">
        <v>1</v>
      </c>
      <c r="X32" s="88">
        <v>1</v>
      </c>
      <c r="Y32" s="84"/>
      <c r="Z32" s="89"/>
      <c r="AA32" s="89"/>
      <c r="AB32" s="90"/>
      <c r="AC32" s="90"/>
      <c r="AD32" s="91">
        <v>2</v>
      </c>
      <c r="AE32" s="91">
        <v>3</v>
      </c>
      <c r="AF32" s="128"/>
      <c r="AG32" s="84"/>
      <c r="AH32" s="126"/>
      <c r="AI32" s="126"/>
      <c r="AJ32" s="89"/>
      <c r="AK32" s="93">
        <v>1.5</v>
      </c>
      <c r="AL32" s="129"/>
      <c r="AM32" s="96">
        <v>2.5</v>
      </c>
      <c r="AN32" s="96">
        <v>2.5</v>
      </c>
      <c r="AO32" s="96">
        <v>2.5</v>
      </c>
      <c r="AP32" s="90"/>
      <c r="AQ32" s="90"/>
      <c r="AR32" s="130">
        <v>2</v>
      </c>
      <c r="AS32" s="131">
        <v>5</v>
      </c>
      <c r="AT32" s="104">
        <v>7.5</v>
      </c>
      <c r="AU32" s="104">
        <v>2.5</v>
      </c>
      <c r="AV32" s="151">
        <v>5</v>
      </c>
      <c r="AW32" s="105">
        <v>9</v>
      </c>
      <c r="AX32" s="132"/>
      <c r="AY32" s="90"/>
      <c r="AZ32" s="133"/>
      <c r="BA32" s="108">
        <f t="shared" si="2"/>
        <v>13</v>
      </c>
      <c r="BB32" s="108">
        <f t="shared" si="2"/>
        <v>8</v>
      </c>
      <c r="BC32" s="109">
        <f t="shared" si="2"/>
        <v>9.5</v>
      </c>
      <c r="BD32" s="110">
        <f t="shared" si="0"/>
        <v>11.5</v>
      </c>
      <c r="BE32" s="111">
        <f t="shared" si="3"/>
        <v>1</v>
      </c>
      <c r="BF32" s="111">
        <f t="shared" si="3"/>
        <v>1</v>
      </c>
      <c r="BG32" s="112">
        <f t="shared" si="4"/>
        <v>2.5</v>
      </c>
      <c r="BH32" s="94">
        <f t="shared" si="5"/>
        <v>4</v>
      </c>
      <c r="BI32" s="108">
        <f t="shared" si="5"/>
        <v>8</v>
      </c>
      <c r="BJ32" s="113">
        <f t="shared" si="1"/>
        <v>58.5</v>
      </c>
      <c r="BK32" s="677"/>
      <c r="BL32" s="678"/>
      <c r="BM32" s="678"/>
      <c r="BN32" s="678"/>
      <c r="BO32" s="678"/>
      <c r="BP32" s="678"/>
      <c r="BQ32" s="678"/>
      <c r="BR32" s="678"/>
      <c r="BS32" s="678"/>
      <c r="BT32" s="678"/>
      <c r="BU32" s="678"/>
      <c r="BV32" s="678"/>
      <c r="BW32" s="679"/>
    </row>
    <row r="33" spans="1:76" s="20" customFormat="1" ht="16.5" thickBot="1">
      <c r="A33" s="120">
        <v>19</v>
      </c>
      <c r="B33" s="180">
        <v>352207361</v>
      </c>
      <c r="C33" s="181" t="s">
        <v>224</v>
      </c>
      <c r="D33" s="73">
        <v>1</v>
      </c>
      <c r="E33" s="121">
        <v>1</v>
      </c>
      <c r="F33" s="175">
        <v>3.5</v>
      </c>
      <c r="G33" s="79">
        <v>4</v>
      </c>
      <c r="H33" s="143"/>
      <c r="I33" s="143"/>
      <c r="J33" s="123"/>
      <c r="K33" s="79">
        <v>2</v>
      </c>
      <c r="L33" s="124">
        <v>1</v>
      </c>
      <c r="M33" s="147">
        <v>3.5</v>
      </c>
      <c r="N33" s="124">
        <v>3</v>
      </c>
      <c r="O33" s="143"/>
      <c r="P33" s="143"/>
      <c r="Q33" s="125"/>
      <c r="R33" s="126"/>
      <c r="S33" s="84"/>
      <c r="T33" s="126"/>
      <c r="U33" s="144"/>
      <c r="V33" s="86">
        <v>1</v>
      </c>
      <c r="W33" s="87">
        <v>1</v>
      </c>
      <c r="X33" s="88">
        <v>1</v>
      </c>
      <c r="Y33" s="84"/>
      <c r="Z33" s="89"/>
      <c r="AA33" s="89"/>
      <c r="AB33" s="90"/>
      <c r="AC33" s="90"/>
      <c r="AD33" s="91">
        <v>2</v>
      </c>
      <c r="AE33" s="91">
        <v>3</v>
      </c>
      <c r="AF33" s="128"/>
      <c r="AG33" s="84"/>
      <c r="AH33" s="126"/>
      <c r="AI33" s="144"/>
      <c r="AJ33" s="89"/>
      <c r="AK33" s="93">
        <v>2</v>
      </c>
      <c r="AL33" s="129"/>
      <c r="AM33" s="176">
        <v>3</v>
      </c>
      <c r="AN33" s="153">
        <v>4</v>
      </c>
      <c r="AO33" s="153">
        <v>4</v>
      </c>
      <c r="AP33" s="90"/>
      <c r="AQ33" s="90"/>
      <c r="AR33" s="130">
        <v>3</v>
      </c>
      <c r="AS33" s="131">
        <v>6</v>
      </c>
      <c r="AT33" s="104">
        <v>10</v>
      </c>
      <c r="AU33" s="104">
        <v>10</v>
      </c>
      <c r="AV33" s="151">
        <v>9.5</v>
      </c>
      <c r="AW33" s="105">
        <v>16.5</v>
      </c>
      <c r="AX33" s="132"/>
      <c r="AY33" s="90"/>
      <c r="AZ33" s="133"/>
      <c r="BA33" s="108">
        <f t="shared" si="2"/>
        <v>16</v>
      </c>
      <c r="BB33" s="108">
        <f t="shared" si="2"/>
        <v>16</v>
      </c>
      <c r="BC33" s="109">
        <f t="shared" si="2"/>
        <v>20.5</v>
      </c>
      <c r="BD33" s="110">
        <f t="shared" si="0"/>
        <v>23.5</v>
      </c>
      <c r="BE33" s="111">
        <f t="shared" si="3"/>
        <v>1</v>
      </c>
      <c r="BF33" s="111">
        <f t="shared" si="3"/>
        <v>1</v>
      </c>
      <c r="BG33" s="112">
        <f t="shared" si="4"/>
        <v>3</v>
      </c>
      <c r="BH33" s="94">
        <f t="shared" si="5"/>
        <v>5</v>
      </c>
      <c r="BI33" s="108">
        <f t="shared" si="5"/>
        <v>9</v>
      </c>
      <c r="BJ33" s="113">
        <f t="shared" si="1"/>
        <v>95</v>
      </c>
      <c r="BK33" s="677"/>
      <c r="BL33" s="678"/>
      <c r="BM33" s="678"/>
      <c r="BN33" s="678"/>
      <c r="BO33" s="678"/>
      <c r="BP33" s="678"/>
      <c r="BQ33" s="678"/>
      <c r="BR33" s="678"/>
      <c r="BS33" s="678"/>
      <c r="BT33" s="678"/>
      <c r="BU33" s="678"/>
      <c r="BV33" s="678"/>
      <c r="BW33" s="679"/>
    </row>
    <row r="34" spans="1:76" s="20" customFormat="1" ht="16.5" thickBot="1">
      <c r="A34" s="120">
        <v>20</v>
      </c>
      <c r="B34" s="180">
        <v>352207467</v>
      </c>
      <c r="C34" s="181" t="s">
        <v>225</v>
      </c>
      <c r="D34" s="73">
        <v>0.5</v>
      </c>
      <c r="E34" s="73">
        <v>0.5</v>
      </c>
      <c r="F34" s="73">
        <v>2</v>
      </c>
      <c r="G34" s="124">
        <v>2</v>
      </c>
      <c r="H34" s="112"/>
      <c r="I34" s="112"/>
      <c r="J34" s="125"/>
      <c r="K34" s="124">
        <v>2</v>
      </c>
      <c r="L34" s="124">
        <v>1</v>
      </c>
      <c r="M34" s="124">
        <v>1</v>
      </c>
      <c r="N34" s="124">
        <v>3</v>
      </c>
      <c r="O34" s="112"/>
      <c r="P34" s="112"/>
      <c r="Q34" s="125"/>
      <c r="R34" s="126"/>
      <c r="S34" s="98"/>
      <c r="T34" s="126"/>
      <c r="U34" s="126"/>
      <c r="V34" s="86">
        <v>1</v>
      </c>
      <c r="W34" s="87">
        <v>1</v>
      </c>
      <c r="X34" s="88">
        <v>1</v>
      </c>
      <c r="Y34" s="84"/>
      <c r="Z34" s="89"/>
      <c r="AA34" s="89"/>
      <c r="AB34" s="90"/>
      <c r="AC34" s="90"/>
      <c r="AD34" s="91">
        <v>2</v>
      </c>
      <c r="AE34" s="91">
        <v>3</v>
      </c>
      <c r="AF34" s="128"/>
      <c r="AG34" s="98"/>
      <c r="AH34" s="126"/>
      <c r="AI34" s="126"/>
      <c r="AJ34" s="89"/>
      <c r="AK34" s="93">
        <v>2</v>
      </c>
      <c r="AL34" s="129"/>
      <c r="AM34" s="96">
        <v>2.5</v>
      </c>
      <c r="AN34" s="148">
        <v>2</v>
      </c>
      <c r="AO34" s="96">
        <v>4</v>
      </c>
      <c r="AP34" s="90"/>
      <c r="AQ34" s="90"/>
      <c r="AR34" s="130">
        <v>2.5</v>
      </c>
      <c r="AS34" s="131">
        <v>4</v>
      </c>
      <c r="AT34" s="104">
        <v>7</v>
      </c>
      <c r="AU34" s="104">
        <v>2</v>
      </c>
      <c r="AV34" s="151">
        <v>5</v>
      </c>
      <c r="AW34" s="105">
        <v>11</v>
      </c>
      <c r="AX34" s="132"/>
      <c r="AY34" s="90"/>
      <c r="AZ34" s="133"/>
      <c r="BA34" s="108">
        <f t="shared" si="2"/>
        <v>12</v>
      </c>
      <c r="BB34" s="108">
        <f t="shared" si="2"/>
        <v>5.5</v>
      </c>
      <c r="BC34" s="109">
        <f t="shared" si="2"/>
        <v>12</v>
      </c>
      <c r="BD34" s="110">
        <f t="shared" si="0"/>
        <v>16</v>
      </c>
      <c r="BE34" s="111">
        <f t="shared" si="3"/>
        <v>1</v>
      </c>
      <c r="BF34" s="111">
        <f t="shared" si="3"/>
        <v>1</v>
      </c>
      <c r="BG34" s="112">
        <f t="shared" si="4"/>
        <v>3</v>
      </c>
      <c r="BH34" s="94">
        <f t="shared" si="5"/>
        <v>4.5</v>
      </c>
      <c r="BI34" s="108">
        <f t="shared" si="5"/>
        <v>7</v>
      </c>
      <c r="BJ34" s="113">
        <f t="shared" si="1"/>
        <v>62</v>
      </c>
      <c r="BK34" s="677"/>
      <c r="BL34" s="678"/>
      <c r="BM34" s="678"/>
      <c r="BN34" s="678"/>
      <c r="BO34" s="678"/>
      <c r="BP34" s="678"/>
      <c r="BQ34" s="678"/>
      <c r="BR34" s="678"/>
      <c r="BS34" s="678"/>
      <c r="BT34" s="678"/>
      <c r="BU34" s="678"/>
      <c r="BV34" s="678"/>
      <c r="BW34" s="679"/>
    </row>
    <row r="35" spans="1:76" s="20" customFormat="1" ht="16.5" thickBot="1">
      <c r="A35" s="120">
        <v>21</v>
      </c>
      <c r="B35" s="180">
        <v>361200052</v>
      </c>
      <c r="C35" s="181" t="s">
        <v>226</v>
      </c>
      <c r="D35" s="73">
        <v>0.5</v>
      </c>
      <c r="E35" s="73">
        <v>1</v>
      </c>
      <c r="F35" s="73">
        <v>2</v>
      </c>
      <c r="G35" s="124">
        <v>3</v>
      </c>
      <c r="H35" s="112"/>
      <c r="I35" s="112"/>
      <c r="J35" s="125"/>
      <c r="K35" s="124">
        <v>2</v>
      </c>
      <c r="L35" s="124">
        <v>1</v>
      </c>
      <c r="M35" s="124">
        <v>1</v>
      </c>
      <c r="N35" s="124">
        <v>2</v>
      </c>
      <c r="O35" s="112"/>
      <c r="P35" s="112"/>
      <c r="Q35" s="125"/>
      <c r="R35" s="177"/>
      <c r="S35" s="98"/>
      <c r="T35" s="177"/>
      <c r="U35" s="177"/>
      <c r="V35" s="86">
        <v>1</v>
      </c>
      <c r="W35" s="87">
        <v>1</v>
      </c>
      <c r="X35" s="88">
        <v>1</v>
      </c>
      <c r="Y35" s="98"/>
      <c r="Z35" s="112"/>
      <c r="AA35" s="112"/>
      <c r="AB35" s="129"/>
      <c r="AC35" s="129"/>
      <c r="AD35" s="91">
        <v>2</v>
      </c>
      <c r="AE35" s="91">
        <v>3</v>
      </c>
      <c r="AF35" s="178"/>
      <c r="AG35" s="98"/>
      <c r="AH35" s="177"/>
      <c r="AI35" s="177"/>
      <c r="AJ35" s="112"/>
      <c r="AK35" s="93">
        <v>2</v>
      </c>
      <c r="AL35" s="129"/>
      <c r="AM35" s="179">
        <v>2.5</v>
      </c>
      <c r="AN35" s="130">
        <v>3.5</v>
      </c>
      <c r="AO35" s="130">
        <v>4</v>
      </c>
      <c r="AP35" s="129"/>
      <c r="AQ35" s="129"/>
      <c r="AR35" s="130">
        <v>3</v>
      </c>
      <c r="AS35" s="131">
        <v>5.5</v>
      </c>
      <c r="AT35" s="104">
        <v>6</v>
      </c>
      <c r="AU35" s="104">
        <v>1</v>
      </c>
      <c r="AV35" s="151">
        <v>6</v>
      </c>
      <c r="AW35" s="105">
        <v>9</v>
      </c>
      <c r="AX35" s="132"/>
      <c r="AY35" s="90"/>
      <c r="AZ35" s="133"/>
      <c r="BA35" s="108">
        <f t="shared" si="2"/>
        <v>11</v>
      </c>
      <c r="BB35" s="108">
        <f t="shared" si="2"/>
        <v>6.5</v>
      </c>
      <c r="BC35" s="109">
        <f t="shared" si="2"/>
        <v>13</v>
      </c>
      <c r="BD35" s="110">
        <f t="shared" si="0"/>
        <v>14</v>
      </c>
      <c r="BE35" s="111">
        <f t="shared" si="3"/>
        <v>1</v>
      </c>
      <c r="BF35" s="111">
        <f t="shared" si="3"/>
        <v>1</v>
      </c>
      <c r="BG35" s="112">
        <f t="shared" si="4"/>
        <v>3</v>
      </c>
      <c r="BH35" s="94">
        <f t="shared" si="5"/>
        <v>5</v>
      </c>
      <c r="BI35" s="108">
        <f t="shared" si="5"/>
        <v>8.5</v>
      </c>
      <c r="BJ35" s="113">
        <f t="shared" si="1"/>
        <v>63</v>
      </c>
      <c r="BK35" s="677"/>
      <c r="BL35" s="678"/>
      <c r="BM35" s="678"/>
      <c r="BN35" s="678"/>
      <c r="BO35" s="678"/>
      <c r="BP35" s="678"/>
      <c r="BQ35" s="678"/>
      <c r="BR35" s="678"/>
      <c r="BS35" s="678"/>
      <c r="BT35" s="678"/>
      <c r="BU35" s="678"/>
      <c r="BV35" s="678"/>
      <c r="BW35" s="679"/>
    </row>
    <row r="36" spans="1:76" s="20" customFormat="1" ht="16.5" thickBot="1">
      <c r="A36" s="120">
        <v>22</v>
      </c>
      <c r="B36" s="180">
        <v>361200097</v>
      </c>
      <c r="C36" s="181" t="s">
        <v>227</v>
      </c>
      <c r="D36" s="73">
        <v>0.5</v>
      </c>
      <c r="E36" s="73">
        <v>0.5</v>
      </c>
      <c r="F36" s="73">
        <v>1</v>
      </c>
      <c r="G36" s="124">
        <v>1.5</v>
      </c>
      <c r="H36" s="112"/>
      <c r="I36" s="112"/>
      <c r="J36" s="125"/>
      <c r="K36" s="124">
        <v>1</v>
      </c>
      <c r="L36" s="124">
        <v>1</v>
      </c>
      <c r="M36" s="124">
        <v>2</v>
      </c>
      <c r="N36" s="124">
        <v>1.5</v>
      </c>
      <c r="O36" s="112"/>
      <c r="P36" s="112"/>
      <c r="Q36" s="125"/>
      <c r="R36" s="177"/>
      <c r="S36" s="98"/>
      <c r="T36" s="177"/>
      <c r="U36" s="177"/>
      <c r="V36" s="86">
        <v>1</v>
      </c>
      <c r="W36" s="87">
        <v>1</v>
      </c>
      <c r="X36" s="88">
        <v>1</v>
      </c>
      <c r="Y36" s="98"/>
      <c r="Z36" s="112"/>
      <c r="AA36" s="112"/>
      <c r="AB36" s="129"/>
      <c r="AC36" s="129"/>
      <c r="AD36" s="91">
        <v>2</v>
      </c>
      <c r="AE36" s="91">
        <v>3</v>
      </c>
      <c r="AF36" s="182"/>
      <c r="AG36" s="98"/>
      <c r="AH36" s="177"/>
      <c r="AI36" s="177"/>
      <c r="AJ36" s="112"/>
      <c r="AK36" s="93">
        <v>1.5</v>
      </c>
      <c r="AL36" s="129"/>
      <c r="AM36" s="179">
        <v>2.5</v>
      </c>
      <c r="AN36" s="130">
        <v>1</v>
      </c>
      <c r="AO36" s="130">
        <v>4</v>
      </c>
      <c r="AP36" s="129"/>
      <c r="AQ36" s="129"/>
      <c r="AR36" s="130">
        <v>3</v>
      </c>
      <c r="AS36" s="131">
        <v>5.5</v>
      </c>
      <c r="AT36" s="104">
        <v>6</v>
      </c>
      <c r="AU36" s="104">
        <v>0</v>
      </c>
      <c r="AV36" s="151">
        <v>6</v>
      </c>
      <c r="AW36" s="105">
        <v>8</v>
      </c>
      <c r="AX36" s="132"/>
      <c r="AY36" s="90"/>
      <c r="AZ36" s="133"/>
      <c r="BA36" s="108">
        <f t="shared" si="2"/>
        <v>10</v>
      </c>
      <c r="BB36" s="108">
        <f t="shared" si="2"/>
        <v>2.5</v>
      </c>
      <c r="BC36" s="109">
        <f t="shared" si="2"/>
        <v>13</v>
      </c>
      <c r="BD36" s="110">
        <f t="shared" si="0"/>
        <v>11</v>
      </c>
      <c r="BE36" s="111">
        <f t="shared" si="3"/>
        <v>1</v>
      </c>
      <c r="BF36" s="111">
        <f t="shared" si="3"/>
        <v>1</v>
      </c>
      <c r="BG36" s="112">
        <f t="shared" si="4"/>
        <v>2.5</v>
      </c>
      <c r="BH36" s="94">
        <f t="shared" si="5"/>
        <v>5</v>
      </c>
      <c r="BI36" s="108">
        <f t="shared" si="5"/>
        <v>8.5</v>
      </c>
      <c r="BJ36" s="113">
        <f t="shared" ref="BJ36:BJ41" si="8">SUM(BA36:BI36)</f>
        <v>54.5</v>
      </c>
      <c r="BK36" s="677"/>
      <c r="BL36" s="678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9"/>
    </row>
    <row r="37" spans="1:76" s="20" customFormat="1" ht="16.5" thickBot="1">
      <c r="A37" s="120">
        <v>23</v>
      </c>
      <c r="B37" s="180">
        <v>361200424</v>
      </c>
      <c r="C37" s="181" t="s">
        <v>228</v>
      </c>
      <c r="D37" s="73">
        <v>1</v>
      </c>
      <c r="E37" s="73">
        <v>1</v>
      </c>
      <c r="F37" s="73">
        <v>4</v>
      </c>
      <c r="G37" s="124">
        <v>4</v>
      </c>
      <c r="H37" s="112"/>
      <c r="I37" s="112"/>
      <c r="J37" s="125"/>
      <c r="K37" s="124">
        <v>2</v>
      </c>
      <c r="L37" s="124">
        <v>1</v>
      </c>
      <c r="M37" s="124">
        <v>3</v>
      </c>
      <c r="N37" s="124">
        <v>3</v>
      </c>
      <c r="O37" s="112"/>
      <c r="P37" s="112"/>
      <c r="Q37" s="125"/>
      <c r="R37" s="177"/>
      <c r="S37" s="98"/>
      <c r="T37" s="177"/>
      <c r="U37" s="177"/>
      <c r="V37" s="86">
        <v>1</v>
      </c>
      <c r="W37" s="87">
        <v>1</v>
      </c>
      <c r="X37" s="88">
        <v>1</v>
      </c>
      <c r="Y37" s="98"/>
      <c r="Z37" s="112"/>
      <c r="AA37" s="112"/>
      <c r="AB37" s="129"/>
      <c r="AC37" s="129"/>
      <c r="AD37" s="91">
        <v>2</v>
      </c>
      <c r="AE37" s="91">
        <v>3</v>
      </c>
      <c r="AF37" s="182"/>
      <c r="AG37" s="98"/>
      <c r="AH37" s="177"/>
      <c r="AI37" s="177"/>
      <c r="AJ37" s="112"/>
      <c r="AK37" s="93">
        <v>2</v>
      </c>
      <c r="AL37" s="129"/>
      <c r="AM37" s="179">
        <v>2.5</v>
      </c>
      <c r="AN37" s="130">
        <v>4</v>
      </c>
      <c r="AO37" s="130">
        <v>4</v>
      </c>
      <c r="AP37" s="129"/>
      <c r="AQ37" s="129"/>
      <c r="AR37" s="130">
        <v>3</v>
      </c>
      <c r="AS37" s="131">
        <v>5.5</v>
      </c>
      <c r="AT37" s="104">
        <v>10</v>
      </c>
      <c r="AU37" s="104">
        <v>10</v>
      </c>
      <c r="AV37" s="151">
        <v>8</v>
      </c>
      <c r="AW37" s="105">
        <v>20</v>
      </c>
      <c r="AX37" s="132"/>
      <c r="AY37" s="90"/>
      <c r="AZ37" s="133"/>
      <c r="BA37" s="108">
        <f t="shared" si="2"/>
        <v>15.5</v>
      </c>
      <c r="BB37" s="108">
        <f t="shared" si="2"/>
        <v>16</v>
      </c>
      <c r="BC37" s="109">
        <f t="shared" si="2"/>
        <v>19</v>
      </c>
      <c r="BD37" s="110">
        <f t="shared" si="0"/>
        <v>27</v>
      </c>
      <c r="BE37" s="111">
        <f t="shared" si="3"/>
        <v>1</v>
      </c>
      <c r="BF37" s="111">
        <f t="shared" si="3"/>
        <v>1</v>
      </c>
      <c r="BG37" s="112">
        <f t="shared" si="4"/>
        <v>3</v>
      </c>
      <c r="BH37" s="94">
        <f t="shared" si="5"/>
        <v>5</v>
      </c>
      <c r="BI37" s="108">
        <f t="shared" si="5"/>
        <v>8.5</v>
      </c>
      <c r="BJ37" s="113">
        <f t="shared" si="8"/>
        <v>96</v>
      </c>
      <c r="BK37" s="677"/>
      <c r="BL37" s="678"/>
      <c r="BM37" s="678"/>
      <c r="BN37" s="678"/>
      <c r="BO37" s="678"/>
      <c r="BP37" s="678"/>
      <c r="BQ37" s="678"/>
      <c r="BR37" s="678"/>
      <c r="BS37" s="678"/>
      <c r="BT37" s="678"/>
      <c r="BU37" s="678"/>
      <c r="BV37" s="678"/>
      <c r="BW37" s="679"/>
    </row>
    <row r="38" spans="1:76" s="20" customFormat="1" ht="16.5" thickBot="1">
      <c r="A38" s="120">
        <v>24</v>
      </c>
      <c r="B38" s="180">
        <v>361200509</v>
      </c>
      <c r="C38" s="181" t="s">
        <v>229</v>
      </c>
      <c r="D38" s="73">
        <v>0.5</v>
      </c>
      <c r="E38" s="73">
        <v>1</v>
      </c>
      <c r="F38" s="73">
        <v>1</v>
      </c>
      <c r="G38" s="124">
        <v>1</v>
      </c>
      <c r="H38" s="112"/>
      <c r="I38" s="112"/>
      <c r="J38" s="125"/>
      <c r="K38" s="124">
        <v>0.5</v>
      </c>
      <c r="L38" s="124">
        <v>0.5</v>
      </c>
      <c r="M38" s="124">
        <v>2</v>
      </c>
      <c r="N38" s="124">
        <v>2</v>
      </c>
      <c r="O38" s="112"/>
      <c r="P38" s="112"/>
      <c r="Q38" s="125"/>
      <c r="R38" s="177"/>
      <c r="S38" s="98"/>
      <c r="T38" s="177"/>
      <c r="U38" s="177"/>
      <c r="V38" s="86">
        <v>1</v>
      </c>
      <c r="W38" s="87">
        <v>1</v>
      </c>
      <c r="X38" s="88">
        <v>1</v>
      </c>
      <c r="Y38" s="98"/>
      <c r="Z38" s="112"/>
      <c r="AA38" s="112"/>
      <c r="AB38" s="129"/>
      <c r="AC38" s="129"/>
      <c r="AD38" s="91">
        <v>2</v>
      </c>
      <c r="AE38" s="91">
        <v>3</v>
      </c>
      <c r="AF38" s="183"/>
      <c r="AG38" s="98"/>
      <c r="AH38" s="177"/>
      <c r="AI38" s="177"/>
      <c r="AJ38" s="112"/>
      <c r="AK38" s="93">
        <v>2</v>
      </c>
      <c r="AL38" s="129"/>
      <c r="AM38" s="179">
        <v>2.5</v>
      </c>
      <c r="AN38" s="130">
        <v>3.5</v>
      </c>
      <c r="AO38" s="130">
        <v>2.5</v>
      </c>
      <c r="AP38" s="129"/>
      <c r="AQ38" s="129"/>
      <c r="AR38" s="130">
        <v>2.5</v>
      </c>
      <c r="AS38" s="131">
        <v>5.5</v>
      </c>
      <c r="AT38" s="104">
        <v>7.5</v>
      </c>
      <c r="AU38" s="104">
        <v>0</v>
      </c>
      <c r="AV38" s="151">
        <v>6</v>
      </c>
      <c r="AW38" s="105">
        <v>11.5</v>
      </c>
      <c r="AX38" s="132"/>
      <c r="AY38" s="90"/>
      <c r="AZ38" s="133"/>
      <c r="BA38" s="108">
        <f t="shared" si="2"/>
        <v>11</v>
      </c>
      <c r="BB38" s="108">
        <f t="shared" si="2"/>
        <v>5</v>
      </c>
      <c r="BC38" s="109">
        <f t="shared" si="2"/>
        <v>11.5</v>
      </c>
      <c r="BD38" s="110">
        <f t="shared" si="0"/>
        <v>14.5</v>
      </c>
      <c r="BE38" s="111">
        <f t="shared" si="3"/>
        <v>1</v>
      </c>
      <c r="BF38" s="111">
        <f t="shared" si="3"/>
        <v>1</v>
      </c>
      <c r="BG38" s="112">
        <f t="shared" si="4"/>
        <v>3</v>
      </c>
      <c r="BH38" s="94">
        <f t="shared" si="5"/>
        <v>4.5</v>
      </c>
      <c r="BI38" s="108">
        <f t="shared" si="5"/>
        <v>8.5</v>
      </c>
      <c r="BJ38" s="113">
        <f t="shared" si="8"/>
        <v>60</v>
      </c>
      <c r="BK38" s="677"/>
      <c r="BL38" s="678"/>
      <c r="BM38" s="678"/>
      <c r="BN38" s="678"/>
      <c r="BO38" s="678"/>
      <c r="BP38" s="678"/>
      <c r="BQ38" s="678"/>
      <c r="BR38" s="678"/>
      <c r="BS38" s="678"/>
      <c r="BT38" s="678"/>
      <c r="BU38" s="678"/>
      <c r="BV38" s="678"/>
      <c r="BW38" s="679"/>
    </row>
    <row r="39" spans="1:76" s="20" customFormat="1" ht="16.5" thickBot="1">
      <c r="A39" s="120">
        <v>25</v>
      </c>
      <c r="B39" s="180">
        <v>361200534</v>
      </c>
      <c r="C39" s="181" t="s">
        <v>230</v>
      </c>
      <c r="D39" s="73">
        <v>1</v>
      </c>
      <c r="E39" s="73">
        <v>0.5</v>
      </c>
      <c r="F39" s="73">
        <v>1.5</v>
      </c>
      <c r="G39" s="124">
        <v>1</v>
      </c>
      <c r="H39" s="112"/>
      <c r="I39" s="112"/>
      <c r="J39" s="125"/>
      <c r="K39" s="124">
        <v>1</v>
      </c>
      <c r="L39" s="124">
        <v>0.5</v>
      </c>
      <c r="M39" s="124">
        <v>2</v>
      </c>
      <c r="N39" s="124">
        <v>3</v>
      </c>
      <c r="O39" s="112"/>
      <c r="P39" s="112"/>
      <c r="Q39" s="125"/>
      <c r="R39" s="177"/>
      <c r="S39" s="98"/>
      <c r="T39" s="177"/>
      <c r="U39" s="177"/>
      <c r="V39" s="86">
        <v>1</v>
      </c>
      <c r="W39" s="87">
        <v>1</v>
      </c>
      <c r="X39" s="88">
        <v>1</v>
      </c>
      <c r="Y39" s="98"/>
      <c r="Z39" s="112"/>
      <c r="AA39" s="112"/>
      <c r="AB39" s="129"/>
      <c r="AC39" s="129"/>
      <c r="AD39" s="91">
        <v>2</v>
      </c>
      <c r="AE39" s="91">
        <v>3</v>
      </c>
      <c r="AF39" s="177"/>
      <c r="AG39" s="98"/>
      <c r="AH39" s="177"/>
      <c r="AI39" s="177"/>
      <c r="AJ39" s="112"/>
      <c r="AK39" s="93">
        <v>1.5</v>
      </c>
      <c r="AL39" s="129"/>
      <c r="AM39" s="179">
        <v>2.5</v>
      </c>
      <c r="AN39" s="130">
        <v>3.5</v>
      </c>
      <c r="AO39" s="130">
        <v>3.5</v>
      </c>
      <c r="AP39" s="129"/>
      <c r="AQ39" s="129"/>
      <c r="AR39" s="130">
        <v>3</v>
      </c>
      <c r="AS39" s="131">
        <v>5</v>
      </c>
      <c r="AT39" s="104">
        <v>7.5</v>
      </c>
      <c r="AU39" s="104">
        <v>6.5</v>
      </c>
      <c r="AV39" s="151">
        <v>5</v>
      </c>
      <c r="AW39" s="105">
        <v>9</v>
      </c>
      <c r="AX39" s="132"/>
      <c r="AY39" s="90"/>
      <c r="AZ39" s="133"/>
      <c r="BA39" s="108">
        <f t="shared" si="2"/>
        <v>12</v>
      </c>
      <c r="BB39" s="108">
        <f t="shared" si="2"/>
        <v>11</v>
      </c>
      <c r="BC39" s="109">
        <f t="shared" si="2"/>
        <v>12</v>
      </c>
      <c r="BD39" s="110">
        <f t="shared" si="0"/>
        <v>13</v>
      </c>
      <c r="BE39" s="111">
        <f t="shared" si="3"/>
        <v>1</v>
      </c>
      <c r="BF39" s="111">
        <f t="shared" si="3"/>
        <v>1</v>
      </c>
      <c r="BG39" s="112">
        <f t="shared" si="4"/>
        <v>2.5</v>
      </c>
      <c r="BH39" s="94">
        <f t="shared" si="5"/>
        <v>5</v>
      </c>
      <c r="BI39" s="108">
        <f t="shared" si="5"/>
        <v>8</v>
      </c>
      <c r="BJ39" s="113">
        <f t="shared" si="8"/>
        <v>65.5</v>
      </c>
      <c r="BK39" s="677"/>
      <c r="BL39" s="678"/>
      <c r="BM39" s="678"/>
      <c r="BN39" s="678"/>
      <c r="BO39" s="678"/>
      <c r="BP39" s="678"/>
      <c r="BQ39" s="678"/>
      <c r="BR39" s="678"/>
      <c r="BS39" s="678"/>
      <c r="BT39" s="678"/>
      <c r="BU39" s="678"/>
      <c r="BV39" s="678"/>
      <c r="BW39" s="679"/>
    </row>
    <row r="40" spans="1:76" s="20" customFormat="1" ht="16.5" thickBot="1">
      <c r="A40" s="120">
        <v>26</v>
      </c>
      <c r="B40" s="180">
        <v>361201011</v>
      </c>
      <c r="C40" s="181" t="s">
        <v>231</v>
      </c>
      <c r="D40" s="73">
        <v>1</v>
      </c>
      <c r="E40" s="73">
        <v>1</v>
      </c>
      <c r="F40" s="73">
        <v>2</v>
      </c>
      <c r="G40" s="124">
        <v>1.5</v>
      </c>
      <c r="H40" s="112"/>
      <c r="I40" s="112"/>
      <c r="J40" s="125"/>
      <c r="K40" s="124">
        <v>1.5</v>
      </c>
      <c r="L40" s="124">
        <v>1</v>
      </c>
      <c r="M40" s="124">
        <v>2</v>
      </c>
      <c r="N40" s="124">
        <v>1.5</v>
      </c>
      <c r="O40" s="112"/>
      <c r="P40" s="112"/>
      <c r="Q40" s="125"/>
      <c r="R40" s="177"/>
      <c r="S40" s="98"/>
      <c r="T40" s="177"/>
      <c r="U40" s="177"/>
      <c r="V40" s="86">
        <v>1</v>
      </c>
      <c r="W40" s="87">
        <v>1</v>
      </c>
      <c r="X40" s="88">
        <v>1</v>
      </c>
      <c r="Y40" s="98"/>
      <c r="Z40" s="112"/>
      <c r="AA40" s="112"/>
      <c r="AB40" s="129"/>
      <c r="AC40" s="129"/>
      <c r="AD40" s="91">
        <v>2</v>
      </c>
      <c r="AE40" s="91">
        <v>3</v>
      </c>
      <c r="AF40" s="177"/>
      <c r="AG40" s="98"/>
      <c r="AH40" s="177"/>
      <c r="AI40" s="177"/>
      <c r="AJ40" s="112"/>
      <c r="AK40" s="93">
        <v>2</v>
      </c>
      <c r="AL40" s="129"/>
      <c r="AM40" s="179">
        <v>2.5</v>
      </c>
      <c r="AN40" s="130">
        <v>3</v>
      </c>
      <c r="AO40" s="130">
        <v>4</v>
      </c>
      <c r="AP40" s="129"/>
      <c r="AQ40" s="129"/>
      <c r="AR40" s="130">
        <v>2.5</v>
      </c>
      <c r="AS40" s="131">
        <v>4.5</v>
      </c>
      <c r="AT40" s="104">
        <v>6.5</v>
      </c>
      <c r="AU40" s="104">
        <v>5</v>
      </c>
      <c r="AV40" s="151">
        <v>5.5</v>
      </c>
      <c r="AW40" s="105">
        <v>6</v>
      </c>
      <c r="AX40" s="132"/>
      <c r="AY40" s="90"/>
      <c r="AZ40" s="133"/>
      <c r="BA40" s="108">
        <f t="shared" si="2"/>
        <v>11.5</v>
      </c>
      <c r="BB40" s="108">
        <f t="shared" si="2"/>
        <v>10</v>
      </c>
      <c r="BC40" s="109">
        <f t="shared" si="2"/>
        <v>13.5</v>
      </c>
      <c r="BD40" s="110">
        <f t="shared" si="0"/>
        <v>9</v>
      </c>
      <c r="BE40" s="111">
        <f t="shared" si="3"/>
        <v>1</v>
      </c>
      <c r="BF40" s="111">
        <f t="shared" si="3"/>
        <v>1</v>
      </c>
      <c r="BG40" s="112">
        <f t="shared" si="4"/>
        <v>3</v>
      </c>
      <c r="BH40" s="94">
        <f t="shared" si="5"/>
        <v>4.5</v>
      </c>
      <c r="BI40" s="108">
        <f t="shared" si="5"/>
        <v>7.5</v>
      </c>
      <c r="BJ40" s="113">
        <f t="shared" si="8"/>
        <v>61</v>
      </c>
      <c r="BK40" s="677"/>
      <c r="BL40" s="678"/>
      <c r="BM40" s="678"/>
      <c r="BN40" s="678"/>
      <c r="BO40" s="678"/>
      <c r="BP40" s="678"/>
      <c r="BQ40" s="678"/>
      <c r="BR40" s="678"/>
      <c r="BS40" s="678"/>
      <c r="BT40" s="678"/>
      <c r="BU40" s="678"/>
      <c r="BV40" s="678"/>
      <c r="BW40" s="679"/>
      <c r="BX40" s="185"/>
    </row>
    <row r="41" spans="1:76" s="20" customFormat="1" ht="16.5" thickBot="1">
      <c r="A41" s="120">
        <v>27</v>
      </c>
      <c r="B41" s="180">
        <v>361201023</v>
      </c>
      <c r="C41" s="181" t="s">
        <v>232</v>
      </c>
      <c r="D41" s="73">
        <v>1</v>
      </c>
      <c r="E41" s="73">
        <v>1</v>
      </c>
      <c r="F41" s="73">
        <v>1.5</v>
      </c>
      <c r="G41" s="124">
        <v>2</v>
      </c>
      <c r="H41" s="112"/>
      <c r="I41" s="112"/>
      <c r="J41" s="125"/>
      <c r="K41" s="124">
        <v>1</v>
      </c>
      <c r="L41" s="124">
        <v>1</v>
      </c>
      <c r="M41" s="124">
        <v>2.5</v>
      </c>
      <c r="N41" s="124">
        <v>3</v>
      </c>
      <c r="O41" s="112"/>
      <c r="P41" s="112"/>
      <c r="Q41" s="125"/>
      <c r="R41" s="177"/>
      <c r="S41" s="98"/>
      <c r="T41" s="177"/>
      <c r="U41" s="177"/>
      <c r="V41" s="86">
        <v>1</v>
      </c>
      <c r="W41" s="87">
        <v>1</v>
      </c>
      <c r="X41" s="88">
        <v>1</v>
      </c>
      <c r="Y41" s="98"/>
      <c r="Z41" s="112"/>
      <c r="AA41" s="112"/>
      <c r="AB41" s="129"/>
      <c r="AC41" s="129"/>
      <c r="AD41" s="91">
        <v>2</v>
      </c>
      <c r="AE41" s="91">
        <v>3</v>
      </c>
      <c r="AF41" s="177"/>
      <c r="AG41" s="98"/>
      <c r="AH41" s="177"/>
      <c r="AI41" s="177"/>
      <c r="AJ41" s="112"/>
      <c r="AK41" s="93">
        <v>2</v>
      </c>
      <c r="AL41" s="129"/>
      <c r="AM41" s="179">
        <v>3</v>
      </c>
      <c r="AN41" s="130">
        <v>2</v>
      </c>
      <c r="AO41" s="130">
        <v>4</v>
      </c>
      <c r="AP41" s="129"/>
      <c r="AQ41" s="129"/>
      <c r="AR41" s="130">
        <v>2</v>
      </c>
      <c r="AS41" s="131">
        <v>5</v>
      </c>
      <c r="AT41" s="104">
        <v>9</v>
      </c>
      <c r="AU41" s="104">
        <v>8.5</v>
      </c>
      <c r="AV41" s="151">
        <v>8.5</v>
      </c>
      <c r="AW41" s="105">
        <v>15</v>
      </c>
      <c r="AX41" s="132"/>
      <c r="AY41" s="90"/>
      <c r="AZ41" s="133"/>
      <c r="BA41" s="108">
        <f t="shared" si="2"/>
        <v>14</v>
      </c>
      <c r="BB41" s="108">
        <f t="shared" si="2"/>
        <v>12.5</v>
      </c>
      <c r="BC41" s="109">
        <f t="shared" si="2"/>
        <v>16.5</v>
      </c>
      <c r="BD41" s="110">
        <f t="shared" si="0"/>
        <v>20</v>
      </c>
      <c r="BE41" s="111">
        <f t="shared" si="3"/>
        <v>1</v>
      </c>
      <c r="BF41" s="111">
        <f t="shared" si="3"/>
        <v>1</v>
      </c>
      <c r="BG41" s="112">
        <f t="shared" si="4"/>
        <v>3</v>
      </c>
      <c r="BH41" s="94">
        <f t="shared" si="5"/>
        <v>4</v>
      </c>
      <c r="BI41" s="108">
        <f t="shared" si="5"/>
        <v>8</v>
      </c>
      <c r="BJ41" s="113">
        <f t="shared" si="8"/>
        <v>80</v>
      </c>
      <c r="BK41" s="677"/>
      <c r="BL41" s="678"/>
      <c r="BM41" s="678"/>
      <c r="BN41" s="678"/>
      <c r="BO41" s="678"/>
      <c r="BP41" s="678"/>
      <c r="BQ41" s="678"/>
      <c r="BR41" s="678"/>
      <c r="BS41" s="678"/>
      <c r="BT41" s="678"/>
      <c r="BU41" s="678"/>
      <c r="BV41" s="678"/>
      <c r="BW41" s="679"/>
      <c r="BX41" s="185"/>
    </row>
    <row r="42" spans="1:76" s="20" customFormat="1" thickTop="1" thickBot="1">
      <c r="A42" s="700" t="s">
        <v>115</v>
      </c>
      <c r="B42" s="701"/>
      <c r="C42" s="702"/>
      <c r="D42" s="187">
        <f>(SUM(D15:D41))/$BQ$10</f>
        <v>0.39622641509433965</v>
      </c>
      <c r="E42" s="187">
        <f>(SUM(E15:E41))/$BQ$10</f>
        <v>0.40566037735849059</v>
      </c>
      <c r="F42" s="187">
        <f>(SUM(F15:F41))/$BQ$10</f>
        <v>0.839622641509434</v>
      </c>
      <c r="G42" s="187">
        <f>(SUM(G15:G41))/$BQ$10</f>
        <v>0.78301886792452835</v>
      </c>
      <c r="H42" s="187">
        <f>(SUM(H15:H31))/$BQ$10</f>
        <v>0</v>
      </c>
      <c r="I42" s="187">
        <f>(SUM(I15:I31))/$BQ$10</f>
        <v>0</v>
      </c>
      <c r="J42" s="187">
        <f>(SUM(J15:J31))/$BQ$10</f>
        <v>0</v>
      </c>
      <c r="K42" s="188">
        <f>(SUM(K15:K41))/$BQ$10</f>
        <v>0.74528301886792447</v>
      </c>
      <c r="L42" s="188">
        <f>(SUM(L15:L41))/$BQ$10</f>
        <v>0.36792452830188677</v>
      </c>
      <c r="M42" s="188">
        <f>(SUM(M15:M41))/$BQ$10</f>
        <v>1.1132075471698113</v>
      </c>
      <c r="N42" s="188">
        <f>(SUM(N15:N41))/$BQ$10</f>
        <v>1.1415094339622642</v>
      </c>
      <c r="O42" s="188">
        <f t="shared" ref="O42:U42" si="9">(SUM(O15:O31))/$BQ$10</f>
        <v>0</v>
      </c>
      <c r="P42" s="188">
        <f t="shared" si="9"/>
        <v>0</v>
      </c>
      <c r="Q42" s="188">
        <f t="shared" si="9"/>
        <v>0</v>
      </c>
      <c r="R42" s="188">
        <f t="shared" si="9"/>
        <v>0</v>
      </c>
      <c r="S42" s="188">
        <f t="shared" si="9"/>
        <v>0</v>
      </c>
      <c r="T42" s="188">
        <f t="shared" si="9"/>
        <v>0</v>
      </c>
      <c r="U42" s="188">
        <f t="shared" si="9"/>
        <v>0</v>
      </c>
      <c r="V42" s="188">
        <f>(SUM(V15:V41))/$BQ$10</f>
        <v>0.50943396226415094</v>
      </c>
      <c r="W42" s="188">
        <f>(SUM(W15:W41))/$BQ$10</f>
        <v>0.50943396226415094</v>
      </c>
      <c r="X42" s="188">
        <f>(SUM(X15:X41))/$BQ$10</f>
        <v>0.50943396226415094</v>
      </c>
      <c r="Y42" s="188">
        <f>(SUM(Y15:Y31))/$BQ$10</f>
        <v>0</v>
      </c>
      <c r="Z42" s="188">
        <f>(SUM(Z15:Z31))/$BQ$10</f>
        <v>0</v>
      </c>
      <c r="AA42" s="188">
        <f>(SUM(AA15:AA31))/$BQ$10</f>
        <v>0</v>
      </c>
      <c r="AB42" s="188">
        <f>(SUM(AB15:AB31))/$BQ$10</f>
        <v>0</v>
      </c>
      <c r="AC42" s="188">
        <f>(SUM(AC15:AC31))/$BQ$10</f>
        <v>0</v>
      </c>
      <c r="AD42" s="188">
        <f>(SUM(AD15:AD41))/$BQ$10</f>
        <v>1.0188679245283019</v>
      </c>
      <c r="AE42" s="188">
        <f>(SUM(AE15:AE41))/$BQ$10</f>
        <v>1.4339622641509433</v>
      </c>
      <c r="AF42" s="188">
        <f>(SUM(AF15:AF31))/$BQ$10</f>
        <v>0</v>
      </c>
      <c r="AG42" s="188">
        <f>(SUM(AG15:AG31))/$BQ$10</f>
        <v>0</v>
      </c>
      <c r="AH42" s="188">
        <f>(SUM(AH15:AH31))/$BQ$10</f>
        <v>0</v>
      </c>
      <c r="AI42" s="188">
        <f>(SUM(AI15:AI31))/$BQ$10</f>
        <v>0</v>
      </c>
      <c r="AJ42" s="188">
        <f>(SUM(AJ15:AJ31))/$BQ$10</f>
        <v>0</v>
      </c>
      <c r="AK42" s="188">
        <f>(SUM(AK15:AK41))/$BQ$10</f>
        <v>0.96226415094339623</v>
      </c>
      <c r="AL42" s="188">
        <f>(SUM(AL15:AL31))/$BQ$10</f>
        <v>0</v>
      </c>
      <c r="AM42" s="188">
        <f>(SUM(AM15:AM41))/$BQ$10</f>
        <v>1.2924528301886793</v>
      </c>
      <c r="AN42" s="188">
        <f>(SUM(AN15:AN41))/$BQ$10</f>
        <v>1.3301886792452831</v>
      </c>
      <c r="AO42" s="188">
        <f>(SUM(AO15:AO41))/$BQ$10</f>
        <v>1.8584905660377358</v>
      </c>
      <c r="AP42" s="188">
        <f>(SUM(AP15:AP31))/$BQ$10</f>
        <v>0</v>
      </c>
      <c r="AQ42" s="188">
        <f>(SUM(AQ15:AQ31))/$BQ$10</f>
        <v>0</v>
      </c>
      <c r="AR42" s="189">
        <f>(SUM(AR15:AR41))/$BQ$10</f>
        <v>1.2641509433962264</v>
      </c>
      <c r="AS42" s="188">
        <f>(SUM(AS15:AS41))/$BQ$10</f>
        <v>2.358490566037736</v>
      </c>
      <c r="AT42" s="188">
        <f>(SUM(AT15:AT41))/$BQ$10</f>
        <v>3.5283018867924527</v>
      </c>
      <c r="AU42" s="188">
        <f>(SUM(AU15:AU41))/$BQ$10</f>
        <v>2.4622641509433962</v>
      </c>
      <c r="AV42" s="188">
        <f>(SUM(AV15:AV41))/$BQ$10</f>
        <v>3.1603773584905661</v>
      </c>
      <c r="AW42" s="188">
        <f>(SUM(AW15:AW31))/$BQ$10</f>
        <v>3.5188679245283021</v>
      </c>
      <c r="AX42" s="188">
        <f>(SUM(AX15:AX31))/$BQ$10</f>
        <v>0</v>
      </c>
      <c r="AY42" s="188">
        <f>(SUM(AY15:AY31))/$BQ$10</f>
        <v>0</v>
      </c>
      <c r="AZ42" s="188">
        <f>(SUM(AZ15:AZ31))/$BQ$10</f>
        <v>0</v>
      </c>
      <c r="BA42" s="190">
        <f t="shared" ref="BA42:BI42" si="10">(SUM(BA15:BA41))/$BQ$10</f>
        <v>5.9622641509433958</v>
      </c>
      <c r="BB42" s="190">
        <f t="shared" si="10"/>
        <v>4.5660377358490569</v>
      </c>
      <c r="BC42" s="190">
        <f t="shared" si="10"/>
        <v>6.9716981132075473</v>
      </c>
      <c r="BD42" s="190">
        <f t="shared" si="10"/>
        <v>7.6132075471698117</v>
      </c>
      <c r="BE42" s="190">
        <f t="shared" si="10"/>
        <v>0.50943396226415094</v>
      </c>
      <c r="BF42" s="190">
        <f t="shared" si="10"/>
        <v>0.50943396226415094</v>
      </c>
      <c r="BG42" s="190">
        <f t="shared" si="10"/>
        <v>1.4716981132075471</v>
      </c>
      <c r="BH42" s="190">
        <f t="shared" si="10"/>
        <v>2.2830188679245285</v>
      </c>
      <c r="BI42" s="190">
        <f t="shared" si="10"/>
        <v>3.7924528301886791</v>
      </c>
      <c r="BJ42" s="113"/>
      <c r="BK42" s="677"/>
      <c r="BL42" s="678"/>
      <c r="BM42" s="678"/>
      <c r="BN42" s="678"/>
      <c r="BO42" s="678"/>
      <c r="BP42" s="678"/>
      <c r="BQ42" s="678"/>
      <c r="BR42" s="678"/>
      <c r="BS42" s="678"/>
      <c r="BT42" s="678"/>
      <c r="BU42" s="678"/>
      <c r="BV42" s="678"/>
      <c r="BW42" s="679"/>
    </row>
    <row r="43" spans="1:76" s="20" customFormat="1" thickTop="1" thickBot="1">
      <c r="A43" s="703" t="s">
        <v>116</v>
      </c>
      <c r="B43" s="704"/>
      <c r="C43" s="705"/>
      <c r="D43" s="191">
        <f t="shared" ref="D43:I43" si="11">D42/BM19</f>
        <v>0.39622641509433965</v>
      </c>
      <c r="E43" s="191">
        <f t="shared" si="11"/>
        <v>0.40566037735849059</v>
      </c>
      <c r="F43" s="191">
        <f t="shared" si="11"/>
        <v>0.2099056603773585</v>
      </c>
      <c r="G43" s="191">
        <f t="shared" si="11"/>
        <v>0.19575471698113209</v>
      </c>
      <c r="H43" s="191" t="e">
        <f t="shared" si="11"/>
        <v>#DIV/0!</v>
      </c>
      <c r="I43" s="191" t="e">
        <f t="shared" si="11"/>
        <v>#DIV/0!</v>
      </c>
      <c r="J43" s="191" t="e">
        <f>J42/BU19</f>
        <v>#DIV/0!</v>
      </c>
      <c r="K43" s="191">
        <f t="shared" ref="K43:P43" si="12">K42/BM20</f>
        <v>0.37264150943396224</v>
      </c>
      <c r="L43" s="191">
        <f t="shared" si="12"/>
        <v>0.36792452830188677</v>
      </c>
      <c r="M43" s="191">
        <f t="shared" si="12"/>
        <v>0.27830188679245282</v>
      </c>
      <c r="N43" s="191">
        <f t="shared" si="12"/>
        <v>0.38050314465408808</v>
      </c>
      <c r="O43" s="191" t="e">
        <f t="shared" si="12"/>
        <v>#DIV/0!</v>
      </c>
      <c r="P43" s="191" t="e">
        <f t="shared" si="12"/>
        <v>#DIV/0!</v>
      </c>
      <c r="Q43" s="191" t="e">
        <f>Q42/BU20</f>
        <v>#DIV/0!</v>
      </c>
      <c r="R43" s="191" t="e">
        <f>R42/BM16</f>
        <v>#DIV/0!</v>
      </c>
      <c r="S43" s="191" t="e">
        <f>S42/BN16</f>
        <v>#DIV/0!</v>
      </c>
      <c r="T43" s="191" t="e">
        <f>T42/BO16</f>
        <v>#DIV/0!</v>
      </c>
      <c r="U43" s="191" t="e">
        <f>U42/BP16</f>
        <v>#DIV/0!</v>
      </c>
      <c r="V43" s="232">
        <f t="shared" ref="V43:AC43" si="13">V42/BQ18</f>
        <v>0.50943396226415094</v>
      </c>
      <c r="W43" s="232">
        <f t="shared" si="13"/>
        <v>0.50943396226415094</v>
      </c>
      <c r="X43" s="232">
        <f t="shared" si="13"/>
        <v>0.50943396226415094</v>
      </c>
      <c r="Y43" s="191" t="e">
        <f t="shared" si="13"/>
        <v>#DIV/0!</v>
      </c>
      <c r="Z43" s="191" t="e">
        <f t="shared" si="13"/>
        <v>#DIV/0!</v>
      </c>
      <c r="AA43" s="191" t="e">
        <f t="shared" si="13"/>
        <v>#DIV/0!</v>
      </c>
      <c r="AB43" s="191" t="e">
        <f t="shared" si="13"/>
        <v>#VALUE!</v>
      </c>
      <c r="AC43" s="191" t="e">
        <f t="shared" si="13"/>
        <v>#DIV/0!</v>
      </c>
      <c r="AD43" s="232">
        <f>AD42/BT17</f>
        <v>0.50943396226415094</v>
      </c>
      <c r="AE43" s="233">
        <f>AE42/BU17</f>
        <v>0.47798742138364775</v>
      </c>
      <c r="AF43" s="193" t="e">
        <f>AF42/BM18</f>
        <v>#DIV/0!</v>
      </c>
      <c r="AG43" s="193" t="e">
        <f>AG42/BN18</f>
        <v>#DIV/0!</v>
      </c>
      <c r="AH43" s="193" t="e">
        <f>AH42/BO18</f>
        <v>#DIV/0!</v>
      </c>
      <c r="AI43" s="193" t="e">
        <f>AI42/BP18</f>
        <v>#DIV/0!</v>
      </c>
      <c r="AJ43" s="193">
        <f>AJ42/BQ18</f>
        <v>0</v>
      </c>
      <c r="AK43" s="193">
        <f>AK42/BS16</f>
        <v>0.48113207547169812</v>
      </c>
      <c r="AL43" s="193" t="e">
        <f>AL42/BU18</f>
        <v>#DIV/0!</v>
      </c>
      <c r="AM43" s="234">
        <f>AM42/BM21</f>
        <v>0.4308176100628931</v>
      </c>
      <c r="AN43" s="234">
        <f>AN42/BN21</f>
        <v>0.33254716981132076</v>
      </c>
      <c r="AO43" s="234">
        <f>AO42/BO21</f>
        <v>0.46462264150943394</v>
      </c>
      <c r="AP43" s="194" t="e">
        <f>AP42/BP21</f>
        <v>#DIV/0!</v>
      </c>
      <c r="AQ43" s="194" t="e">
        <f>AQ42/BQ21</f>
        <v>#DIV/0!</v>
      </c>
      <c r="AR43" s="234">
        <f>AR42/BT21</f>
        <v>0.4213836477987421</v>
      </c>
      <c r="AS43" s="234">
        <f>AS42/BU21</f>
        <v>0.39308176100628933</v>
      </c>
      <c r="AT43" s="195">
        <f t="shared" ref="AT43:AY43" si="14">AT42/BM22</f>
        <v>0.35283018867924526</v>
      </c>
      <c r="AU43" s="195">
        <f t="shared" si="14"/>
        <v>0.24622641509433962</v>
      </c>
      <c r="AV43" s="195">
        <f t="shared" si="14"/>
        <v>0.31603773584905659</v>
      </c>
      <c r="AW43" s="195">
        <f t="shared" si="14"/>
        <v>0.17594339622641511</v>
      </c>
      <c r="AX43" s="195" t="e">
        <f t="shared" si="14"/>
        <v>#DIV/0!</v>
      </c>
      <c r="AY43" s="195" t="e">
        <f t="shared" si="14"/>
        <v>#DIV/0!</v>
      </c>
      <c r="AZ43" s="195" t="e">
        <f>AZ42/BU22</f>
        <v>#DIV/0!</v>
      </c>
      <c r="BA43" s="196">
        <f t="shared" ref="BA43:BG43" si="15">BA42/BM24</f>
        <v>0.37264150943396224</v>
      </c>
      <c r="BB43" s="196">
        <f t="shared" si="15"/>
        <v>0.28537735849056606</v>
      </c>
      <c r="BC43" s="196">
        <f t="shared" si="15"/>
        <v>0.31689536878216124</v>
      </c>
      <c r="BD43" s="196">
        <f t="shared" si="15"/>
        <v>0.28197064989517823</v>
      </c>
      <c r="BE43" s="196">
        <f t="shared" si="15"/>
        <v>0.50943396226415094</v>
      </c>
      <c r="BF43" s="196">
        <f t="shared" si="15"/>
        <v>0.50943396226415094</v>
      </c>
      <c r="BG43" s="196">
        <f t="shared" si="15"/>
        <v>0.490566037735849</v>
      </c>
      <c r="BH43" s="196">
        <f>BH42/BU24</f>
        <v>0.2536687631027254</v>
      </c>
      <c r="BI43" s="196">
        <f>BI42/BT24</f>
        <v>0.75849056603773579</v>
      </c>
      <c r="BJ43" s="197"/>
      <c r="BK43" s="680"/>
      <c r="BL43" s="681"/>
      <c r="BM43" s="681"/>
      <c r="BN43" s="681"/>
      <c r="BO43" s="681"/>
      <c r="BP43" s="681"/>
      <c r="BQ43" s="681"/>
      <c r="BR43" s="681"/>
      <c r="BS43" s="681"/>
      <c r="BT43" s="681"/>
      <c r="BU43" s="681"/>
      <c r="BV43" s="681"/>
      <c r="BW43" s="682"/>
    </row>
    <row r="44" spans="1:76" s="20" customFormat="1" ht="13.5" thickTop="1">
      <c r="B44" s="198"/>
      <c r="L44" s="199"/>
      <c r="BA44" s="200"/>
      <c r="BC44" s="201"/>
      <c r="BE44" s="201"/>
      <c r="BF44" s="201"/>
      <c r="BG44" s="201"/>
      <c r="BH44" s="202"/>
      <c r="BI44" s="201"/>
    </row>
    <row r="45" spans="1:76" s="20" customFormat="1" ht="12.75">
      <c r="A45" s="706" t="s">
        <v>117</v>
      </c>
      <c r="B45" s="706"/>
      <c r="C45" s="707" t="s">
        <v>118</v>
      </c>
      <c r="D45" s="707"/>
      <c r="E45" s="707"/>
      <c r="F45" s="707"/>
      <c r="G45" s="707"/>
      <c r="H45" s="203"/>
      <c r="I45" s="203"/>
      <c r="J45" s="706"/>
      <c r="K45" s="706"/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06"/>
      <c r="Z45" s="204"/>
      <c r="AA45" s="710" t="s">
        <v>233</v>
      </c>
      <c r="AB45" s="710"/>
      <c r="AC45" s="710"/>
      <c r="AD45" s="710"/>
      <c r="AE45" s="710"/>
      <c r="AF45" s="710"/>
      <c r="AG45" s="710"/>
      <c r="AH45" s="710"/>
      <c r="AI45" s="710"/>
      <c r="AJ45" s="710"/>
      <c r="AK45" s="710"/>
      <c r="AL45" s="710"/>
      <c r="AM45" s="710"/>
      <c r="AN45" s="710"/>
      <c r="AO45" s="710"/>
      <c r="AP45" s="710"/>
      <c r="AQ45" s="710"/>
      <c r="AR45" s="710"/>
      <c r="AS45" s="710"/>
      <c r="AT45" s="710"/>
      <c r="AU45" s="710"/>
      <c r="AV45" s="710"/>
      <c r="AW45" s="710"/>
      <c r="AX45" s="710"/>
      <c r="AY45" s="710"/>
      <c r="AZ45" s="710"/>
      <c r="BA45" s="710"/>
      <c r="BB45" s="710"/>
      <c r="BC45" s="710"/>
      <c r="BD45" s="710"/>
      <c r="BE45" s="710"/>
      <c r="BF45" s="710"/>
      <c r="BG45" s="710"/>
      <c r="BH45" s="710"/>
      <c r="BI45" s="710"/>
      <c r="BJ45" s="708"/>
      <c r="BK45" s="708"/>
      <c r="BL45" s="708"/>
      <c r="BM45" s="708"/>
      <c r="BN45" s="708"/>
      <c r="BO45" s="708"/>
      <c r="BP45" s="708"/>
      <c r="BQ45" s="205"/>
      <c r="BR45" s="706" t="s">
        <v>120</v>
      </c>
      <c r="BS45" s="706"/>
      <c r="BT45" s="706"/>
      <c r="BU45" s="706"/>
      <c r="BV45" s="706"/>
      <c r="BW45" s="706"/>
    </row>
    <row r="46" spans="1:76" s="20" customFormat="1" ht="12.75">
      <c r="B46" s="198"/>
    </row>
    <row r="47" spans="1:76" s="20" customFormat="1" ht="12.75">
      <c r="B47" s="206" t="s">
        <v>121</v>
      </c>
      <c r="C47" s="20" t="s">
        <v>234</v>
      </c>
      <c r="G47" s="709" t="s">
        <v>122</v>
      </c>
      <c r="H47" s="709"/>
      <c r="I47" s="709"/>
      <c r="J47" s="709"/>
      <c r="K47" s="709"/>
      <c r="L47" s="709"/>
      <c r="M47" s="709"/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AE47" s="710" t="s">
        <v>123</v>
      </c>
      <c r="AF47" s="710"/>
      <c r="AG47" s="710"/>
      <c r="AH47" s="710"/>
      <c r="AI47" s="710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0"/>
      <c r="AU47" s="710"/>
      <c r="AV47" s="710"/>
      <c r="AW47" s="710"/>
      <c r="AX47" s="710"/>
      <c r="AY47" s="710"/>
      <c r="AZ47" s="710"/>
      <c r="BA47" s="710"/>
      <c r="BB47" s="710"/>
      <c r="BC47" s="710"/>
      <c r="BD47" s="710"/>
      <c r="BE47" s="710"/>
      <c r="BF47" s="710"/>
      <c r="BG47" s="710"/>
      <c r="BH47" s="710"/>
      <c r="BI47" s="710"/>
      <c r="BP47" s="711" t="s">
        <v>124</v>
      </c>
      <c r="BQ47" s="711"/>
      <c r="BR47" s="711"/>
      <c r="BS47" s="711"/>
      <c r="BT47" s="711"/>
      <c r="BU47" s="711"/>
      <c r="BV47" s="711"/>
      <c r="BW47" s="204"/>
      <c r="BX47" s="204"/>
    </row>
    <row r="48" spans="1:76" s="20" customFormat="1" ht="12.75">
      <c r="B48" s="198"/>
    </row>
    <row r="49" spans="2:75" s="20" customFormat="1" ht="15" thickBot="1">
      <c r="B49" s="198"/>
      <c r="BJ49" s="46"/>
      <c r="BK49" s="46"/>
      <c r="BL49" s="46"/>
      <c r="BV49"/>
    </row>
    <row r="50" spans="2:75" s="20" customFormat="1" ht="15" thickTop="1">
      <c r="B50" s="198"/>
      <c r="BJ50" s="40"/>
      <c r="BK50" s="40"/>
      <c r="BL50" s="40"/>
      <c r="BM50" s="207" t="str">
        <f t="shared" ref="BM50:BR50" si="16">BM15</f>
        <v>a1</v>
      </c>
      <c r="BN50" s="207" t="str">
        <f t="shared" si="16"/>
        <v>a2</v>
      </c>
      <c r="BO50" s="207" t="str">
        <f t="shared" si="16"/>
        <v>b1</v>
      </c>
      <c r="BP50" s="207" t="str">
        <f t="shared" si="16"/>
        <v>b2</v>
      </c>
      <c r="BQ50" s="207" t="str">
        <f t="shared" si="16"/>
        <v>c2</v>
      </c>
      <c r="BR50" s="207" t="str">
        <f t="shared" si="16"/>
        <v>c4</v>
      </c>
      <c r="BS50" s="207" t="s">
        <v>19</v>
      </c>
      <c r="BT50" s="207" t="s">
        <v>21</v>
      </c>
      <c r="BU50" s="207" t="s">
        <v>22</v>
      </c>
      <c r="BV50"/>
      <c r="BW50" s="208"/>
    </row>
    <row r="51" spans="2:75" s="20" customFormat="1">
      <c r="B51" s="198"/>
      <c r="BJ51" s="209"/>
      <c r="BK51" s="210"/>
      <c r="BL51" s="210"/>
      <c r="BM51" s="211">
        <v>0.2</v>
      </c>
      <c r="BN51" s="211">
        <v>0.2</v>
      </c>
      <c r="BO51" s="211">
        <v>0.2</v>
      </c>
      <c r="BP51" s="211">
        <v>0.2</v>
      </c>
      <c r="BQ51" s="211">
        <v>0.2</v>
      </c>
      <c r="BR51" s="211">
        <v>0.2</v>
      </c>
      <c r="BS51" s="211">
        <v>0.2</v>
      </c>
      <c r="BT51" s="211">
        <v>0.2</v>
      </c>
      <c r="BU51" s="211">
        <v>0.2</v>
      </c>
      <c r="BV51"/>
    </row>
    <row r="52" spans="2:75" s="20" customFormat="1">
      <c r="B52" s="198"/>
      <c r="BJ52" s="46"/>
      <c r="BK52" s="212"/>
      <c r="BL52" s="212"/>
      <c r="BM52" s="211">
        <v>0.8</v>
      </c>
      <c r="BN52" s="211">
        <v>0.8</v>
      </c>
      <c r="BO52" s="211">
        <v>0.8</v>
      </c>
      <c r="BP52" s="211">
        <v>0.8</v>
      </c>
      <c r="BQ52" s="211">
        <v>0.8</v>
      </c>
      <c r="BR52" s="211">
        <v>0.8</v>
      </c>
      <c r="BS52" s="211">
        <v>0.8</v>
      </c>
      <c r="BT52" s="211">
        <v>0.8</v>
      </c>
      <c r="BU52" s="211">
        <v>0.8</v>
      </c>
      <c r="BV52"/>
    </row>
    <row r="53" spans="2:75" s="20" customFormat="1" ht="15" customHeight="1" thickBot="1">
      <c r="B53" s="198"/>
      <c r="BE53"/>
      <c r="BM53" s="213">
        <f>BA43</f>
        <v>0.37264150943396224</v>
      </c>
      <c r="BN53" s="213">
        <f>BB43</f>
        <v>0.28537735849056606</v>
      </c>
      <c r="BO53" s="213">
        <f>BC43</f>
        <v>0.31689536878216124</v>
      </c>
      <c r="BP53" s="213">
        <f>BD43</f>
        <v>0.28197064989517823</v>
      </c>
      <c r="BQ53" s="213">
        <f>BE43</f>
        <v>0.50943396226415094</v>
      </c>
      <c r="BR53" s="213">
        <f t="shared" ref="BR53" si="17">BF43</f>
        <v>0.50943396226415094</v>
      </c>
      <c r="BS53" s="213">
        <f>BG43</f>
        <v>0.490566037735849</v>
      </c>
      <c r="BT53" s="213">
        <f>BH43</f>
        <v>0.2536687631027254</v>
      </c>
      <c r="BU53" s="213">
        <f>BI43</f>
        <v>0.75849056603773579</v>
      </c>
      <c r="BV53"/>
    </row>
    <row r="54" spans="2:75" s="11" customFormat="1" ht="12" thickTop="1">
      <c r="B54" s="214"/>
    </row>
  </sheetData>
  <protectedRanges>
    <protectedRange sqref="AZ44 BJ15:BJ43 B42:BI43" name="نطاق3"/>
    <protectedRange sqref="C45" name="نطاق4_1"/>
    <protectedRange sqref="BM53:BU53" name="نطاق3_1"/>
    <protectedRange sqref="BI15:BI41 BA15:BC41" name="نطاق3_2"/>
    <protectedRange sqref="C10" name="نطاق2_1_1"/>
    <protectedRange sqref="C28:C37" name="نطاق3_1_3_1"/>
    <protectedRange sqref="C15 C21:C23" name="نطاق3_1_1_2_1"/>
    <protectedRange sqref="C17:C19" name="نطاق3_1_1_1_3_1"/>
    <protectedRange sqref="B15" name="نطاق3_1_2_1_1"/>
    <protectedRange sqref="C38:C41" name="نطاق3_1_6_1"/>
    <protectedRange sqref="K21:Q41" name="نطاق3_5"/>
    <protectedRange sqref="K15:K17 O15:Q20 K18:N20 N16:N17 M15:M17 L16:L17" name="نطاق3_2_3"/>
    <protectedRange sqref="D21:J41" name="نطاق3_6"/>
    <protectedRange sqref="D19:J20 E16 F15:J16 D15:D18 E17:J18" name="نطاق3_2_4"/>
    <protectedRange sqref="Y21:AC41" name="نطاق3_9"/>
    <protectedRange sqref="Y16:AC20 AD16:AE41 Y15:AE15" name="نطاق3_2_7"/>
    <protectedRange sqref="R21:T27 R28:U41" name="نطاق3_11"/>
    <protectedRange sqref="R15:T20 X15:X41" name="نطاق3_2_9"/>
    <protectedRange sqref="U21:U27" name="نطاق3_6_3"/>
    <protectedRange sqref="U15:U20" name="نطاق3_2_3_3"/>
    <protectedRange sqref="V15:V41" name="نطاق3_30_2"/>
    <protectedRange sqref="W15:W41 BE15:BF41" name="نطاق3_2_12_2"/>
    <protectedRange sqref="AL21:AL41" name="نطاق3_13"/>
    <protectedRange sqref="AL15:AL20" name="نطاق3_2_2_2"/>
    <protectedRange sqref="AF21:AJ30 AF31:AK41" name="نطاق3_28_1"/>
    <protectedRange sqref="AF15:AK15 AF16:AJ20 AK16:AK30 BG15:BG41" name="نطاق3_2_10_1"/>
    <protectedRange sqref="AM33:AS33 AP34:AS34 AM35:AS41 AO21:AS31 AP32:AS32" name="نطاق3_15"/>
    <protectedRange sqref="AQ15:AS20 BH15:BH41" name="نطاق3_2_13"/>
    <protectedRange sqref="AM34:AO34 AM15:AP20 AM21:AN32 AO32" name="نطاق3_5_2"/>
    <protectedRange sqref="AX21:AZ41" name="نطاق3_17"/>
    <protectedRange sqref="AX15:AZ20" name="نطاق3_2_15"/>
    <protectedRange sqref="AT15:AT16" name="نطاق3_11_2"/>
    <protectedRange sqref="AW21:AW22 AV21:AV41 AU15:AW15 AV16:AW20 AU16:AU41 AT17:AT41" name="نطاق3_15_2"/>
    <protectedRange sqref="AW23:AW26" name="نطاق3_18_1"/>
    <protectedRange sqref="AW27:AW36" name="نطاق3_20_1"/>
    <protectedRange sqref="AW37:AW41" name="نطاق3_22_1"/>
  </protectedRanges>
  <mergeCells count="60">
    <mergeCell ref="BJ45:BP45"/>
    <mergeCell ref="BR45:BW45"/>
    <mergeCell ref="G47:W47"/>
    <mergeCell ref="AE47:BI47"/>
    <mergeCell ref="BP47:BV47"/>
    <mergeCell ref="AA45:BI45"/>
    <mergeCell ref="A42:C42"/>
    <mergeCell ref="A43:C43"/>
    <mergeCell ref="A45:B45"/>
    <mergeCell ref="C45:G45"/>
    <mergeCell ref="J45:X45"/>
    <mergeCell ref="BK29:BW43"/>
    <mergeCell ref="BK13:BP13"/>
    <mergeCell ref="BR13:BW13"/>
    <mergeCell ref="BV16:BW16"/>
    <mergeCell ref="BV19:BW19"/>
    <mergeCell ref="BV20:BW20"/>
    <mergeCell ref="BV21:BW21"/>
    <mergeCell ref="BV22:BW22"/>
    <mergeCell ref="BV23:BW23"/>
    <mergeCell ref="BV24:BW24"/>
    <mergeCell ref="BK26:BP27"/>
    <mergeCell ref="BR26:BW27"/>
    <mergeCell ref="D12:BI12"/>
    <mergeCell ref="BR12:BW12"/>
    <mergeCell ref="A13:A14"/>
    <mergeCell ref="B13:B14"/>
    <mergeCell ref="C13:C14"/>
    <mergeCell ref="D13:J13"/>
    <mergeCell ref="K13:Q13"/>
    <mergeCell ref="R13:X13"/>
    <mergeCell ref="Y13:AE13"/>
    <mergeCell ref="BA13:BI13"/>
    <mergeCell ref="A10:B10"/>
    <mergeCell ref="D10:F10"/>
    <mergeCell ref="G10:O10"/>
    <mergeCell ref="BJ10:BM10"/>
    <mergeCell ref="BU10:BW10"/>
    <mergeCell ref="A11:B11"/>
    <mergeCell ref="D11:X11"/>
    <mergeCell ref="Y11:BI11"/>
    <mergeCell ref="BK11:BP11"/>
    <mergeCell ref="BU11:BW11"/>
    <mergeCell ref="A5:BW5"/>
    <mergeCell ref="A6:BW6"/>
    <mergeCell ref="BJ7:BJ8"/>
    <mergeCell ref="R8:V9"/>
    <mergeCell ref="AN8:AQ9"/>
    <mergeCell ref="A9:B9"/>
    <mergeCell ref="D9:F9"/>
    <mergeCell ref="G9:O9"/>
    <mergeCell ref="BJ9:BM9"/>
    <mergeCell ref="BU9:BW9"/>
    <mergeCell ref="A1:G1"/>
    <mergeCell ref="V1:Y3"/>
    <mergeCell ref="BJ1:BW1"/>
    <mergeCell ref="A2:G2"/>
    <mergeCell ref="BJ2:BW2"/>
    <mergeCell ref="A3:G3"/>
    <mergeCell ref="BJ3:BW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3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8" width="4.25" bestFit="1" customWidth="1"/>
    <col min="59" max="60" width="4.25" customWidth="1"/>
    <col min="61" max="61" width="4.25" bestFit="1" customWidth="1"/>
    <col min="62" max="62" width="7.375" bestFit="1" customWidth="1"/>
    <col min="63" max="63" width="5.75" bestFit="1" customWidth="1"/>
    <col min="64" max="64" width="2" customWidth="1"/>
    <col min="65" max="65" width="8" bestFit="1" customWidth="1"/>
    <col min="66" max="67" width="8" customWidth="1"/>
    <col min="68" max="68" width="5.25" bestFit="1" customWidth="1"/>
    <col min="69" max="69" width="5.25" customWidth="1"/>
    <col min="70" max="70" width="5.25" bestFit="1" customWidth="1"/>
    <col min="71" max="72" width="5.25" customWidth="1"/>
    <col min="73" max="74" width="5.25" bestFit="1" customWidth="1"/>
  </cols>
  <sheetData>
    <row r="1" spans="1:76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  <c r="BU1" s="631"/>
      <c r="BV1" s="631"/>
      <c r="BW1" s="631"/>
      <c r="BX1" s="3"/>
    </row>
    <row r="2" spans="1:76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629"/>
      <c r="BU2" s="629"/>
      <c r="BV2" s="629"/>
      <c r="BW2" s="629"/>
      <c r="BX2" s="4"/>
    </row>
    <row r="3" spans="1:76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33"/>
      <c r="BV3" s="633"/>
      <c r="BW3" s="633"/>
      <c r="BX3" s="6"/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</row>
    <row r="6" spans="1:76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</row>
    <row r="7" spans="1:76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635"/>
    </row>
    <row r="8" spans="1:76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J8" s="635"/>
    </row>
    <row r="9" spans="1:76" s="20" customFormat="1" ht="20.25" customHeight="1" thickTop="1" thickBot="1">
      <c r="A9" s="637" t="s">
        <v>24</v>
      </c>
      <c r="B9" s="638"/>
      <c r="C9" s="21" t="s">
        <v>235</v>
      </c>
      <c r="D9" s="639" t="s">
        <v>236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 t="s">
        <v>237</v>
      </c>
      <c r="AF9" s="18"/>
      <c r="AG9" s="18"/>
      <c r="AH9" s="18" t="s">
        <v>237</v>
      </c>
      <c r="AI9" s="18" t="s">
        <v>237</v>
      </c>
      <c r="AJ9" s="18"/>
      <c r="AK9" s="18"/>
      <c r="AL9" s="18" t="s">
        <v>237</v>
      </c>
      <c r="AM9" s="18" t="s">
        <v>28</v>
      </c>
      <c r="AN9" s="636"/>
      <c r="AO9" s="636"/>
      <c r="AP9" s="636"/>
      <c r="AQ9" s="636"/>
      <c r="BJ9" s="644"/>
      <c r="BK9" s="644"/>
      <c r="BL9" s="644"/>
      <c r="BM9" s="644"/>
      <c r="BN9" s="25"/>
      <c r="BO9" s="25"/>
      <c r="BP9" s="26"/>
      <c r="BQ9" s="26" t="s">
        <v>238</v>
      </c>
      <c r="BR9" s="26"/>
      <c r="BS9" s="26"/>
      <c r="BT9" s="26"/>
      <c r="BU9" s="644" t="s">
        <v>30</v>
      </c>
      <c r="BV9" s="644"/>
      <c r="BW9" s="645"/>
    </row>
    <row r="10" spans="1:76" s="20" customFormat="1" ht="17.25" thickTop="1" thickBot="1">
      <c r="A10" s="652" t="s">
        <v>31</v>
      </c>
      <c r="B10" s="653"/>
      <c r="C10" s="235" t="s">
        <v>239</v>
      </c>
      <c r="D10" s="713" t="s">
        <v>240</v>
      </c>
      <c r="E10" s="714"/>
      <c r="F10" s="71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5"/>
      <c r="BJ10" s="658"/>
      <c r="BK10" s="658"/>
      <c r="BL10" s="658"/>
      <c r="BM10" s="658"/>
      <c r="BN10" s="36"/>
      <c r="BO10" s="36"/>
      <c r="BP10" s="37"/>
      <c r="BQ10" s="37">
        <v>46</v>
      </c>
      <c r="BR10" s="37"/>
      <c r="BS10" s="37"/>
      <c r="BT10" s="37"/>
      <c r="BU10" s="658" t="s">
        <v>34</v>
      </c>
      <c r="BV10" s="658"/>
      <c r="BW10" s="659"/>
    </row>
    <row r="11" spans="1:76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39"/>
      <c r="BK11" s="651" t="s">
        <v>38</v>
      </c>
      <c r="BL11" s="651"/>
      <c r="BM11" s="651"/>
      <c r="BN11" s="651"/>
      <c r="BO11" s="651"/>
      <c r="BP11" s="651"/>
      <c r="BQ11" s="40"/>
      <c r="BR11" s="41"/>
      <c r="BS11" s="41"/>
      <c r="BT11" s="41"/>
      <c r="BU11" s="651" t="s">
        <v>131</v>
      </c>
      <c r="BV11" s="651"/>
      <c r="BW11" s="651"/>
    </row>
    <row r="12" spans="1:76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1"/>
      <c r="BJ12" s="44"/>
      <c r="BK12" s="45"/>
      <c r="BL12" s="45"/>
      <c r="BM12" s="45"/>
      <c r="BN12" s="45"/>
      <c r="BO12" s="45"/>
      <c r="BP12" s="45"/>
      <c r="BQ12" s="45"/>
      <c r="BR12" s="662"/>
      <c r="BS12" s="662"/>
      <c r="BT12" s="662"/>
      <c r="BU12" s="662"/>
      <c r="BV12" s="662"/>
      <c r="BW12" s="662"/>
      <c r="BX12" s="46"/>
    </row>
    <row r="13" spans="1:76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45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47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1"/>
      <c r="BH13" s="671"/>
      <c r="BI13" s="672"/>
      <c r="BJ13" s="57"/>
      <c r="BK13" s="683" t="s">
        <v>51</v>
      </c>
      <c r="BL13" s="684"/>
      <c r="BM13" s="684"/>
      <c r="BN13" s="684"/>
      <c r="BO13" s="684"/>
      <c r="BP13" s="684"/>
      <c r="BQ13" s="58"/>
      <c r="BR13" s="684" t="s">
        <v>52</v>
      </c>
      <c r="BS13" s="684"/>
      <c r="BT13" s="684"/>
      <c r="BU13" s="684"/>
      <c r="BV13" s="684"/>
      <c r="BW13" s="685"/>
    </row>
    <row r="14" spans="1:76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11</v>
      </c>
      <c r="H14" s="61" t="s">
        <v>15</v>
      </c>
      <c r="I14" s="61" t="s">
        <v>19</v>
      </c>
      <c r="J14" s="62" t="s">
        <v>22</v>
      </c>
      <c r="K14" s="59" t="s">
        <v>6</v>
      </c>
      <c r="L14" s="59" t="s">
        <v>7</v>
      </c>
      <c r="M14" s="59" t="s">
        <v>10</v>
      </c>
      <c r="N14" s="59" t="s">
        <v>11</v>
      </c>
      <c r="O14" s="60" t="s">
        <v>15</v>
      </c>
      <c r="P14" s="60" t="s">
        <v>19</v>
      </c>
      <c r="Q14" s="62" t="s">
        <v>22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241</v>
      </c>
      <c r="W14" s="60" t="s">
        <v>17</v>
      </c>
      <c r="X14" s="62" t="s">
        <v>22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19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18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21</v>
      </c>
      <c r="AS14" s="66" t="s">
        <v>22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11</v>
      </c>
      <c r="BE14" s="61" t="s">
        <v>14</v>
      </c>
      <c r="BF14" s="61" t="s">
        <v>17</v>
      </c>
      <c r="BG14" s="61" t="s">
        <v>18</v>
      </c>
      <c r="BH14" s="61" t="s">
        <v>21</v>
      </c>
      <c r="BI14" s="62" t="s">
        <v>22</v>
      </c>
      <c r="BJ14" s="57" t="s">
        <v>53</v>
      </c>
    </row>
    <row r="15" spans="1:76" s="20" customFormat="1" ht="16.5" thickTop="1" thickBot="1">
      <c r="A15" s="215">
        <v>1</v>
      </c>
      <c r="B15" s="236">
        <v>331202934</v>
      </c>
      <c r="C15" s="237" t="s">
        <v>242</v>
      </c>
      <c r="D15" s="98">
        <v>3.5</v>
      </c>
      <c r="E15" s="238"/>
      <c r="F15" s="239">
        <v>1</v>
      </c>
      <c r="G15" s="143"/>
      <c r="H15" s="77"/>
      <c r="I15" s="77"/>
      <c r="J15" s="78">
        <v>2</v>
      </c>
      <c r="K15" s="240"/>
      <c r="L15" s="110"/>
      <c r="M15" s="239">
        <v>1.5</v>
      </c>
      <c r="N15" s="110">
        <v>1</v>
      </c>
      <c r="O15" s="77"/>
      <c r="P15" s="77"/>
      <c r="Q15" s="82">
        <v>0</v>
      </c>
      <c r="R15" s="83"/>
      <c r="S15" s="84"/>
      <c r="T15" s="83"/>
      <c r="U15" s="85"/>
      <c r="V15" s="111">
        <v>1</v>
      </c>
      <c r="W15" s="111">
        <v>1</v>
      </c>
      <c r="X15" s="133"/>
      <c r="Y15" s="84"/>
      <c r="Z15" s="89"/>
      <c r="AA15" s="89"/>
      <c r="AB15" s="90"/>
      <c r="AC15" s="90"/>
      <c r="AD15" s="90"/>
      <c r="AE15" s="92">
        <v>4</v>
      </c>
      <c r="AF15" s="92">
        <v>2</v>
      </c>
      <c r="AG15" s="84"/>
      <c r="AH15" s="83"/>
      <c r="AI15" s="83"/>
      <c r="AJ15" s="89"/>
      <c r="AK15" s="112">
        <v>3</v>
      </c>
      <c r="AL15" s="94"/>
      <c r="AM15" s="184"/>
      <c r="AN15" s="104"/>
      <c r="AO15" s="103"/>
      <c r="AP15" s="241"/>
      <c r="AQ15" s="99"/>
      <c r="AR15" s="94">
        <v>6</v>
      </c>
      <c r="AS15" s="242">
        <v>3.5</v>
      </c>
      <c r="AT15" s="102"/>
      <c r="AU15" s="103">
        <v>17</v>
      </c>
      <c r="AV15" s="104">
        <v>12.5</v>
      </c>
      <c r="AW15" s="104"/>
      <c r="AX15" s="106"/>
      <c r="AY15" s="99"/>
      <c r="AZ15" s="107"/>
      <c r="BA15" s="98">
        <v>3.5</v>
      </c>
      <c r="BB15" s="108">
        <f t="shared" ref="BB15:BC30" si="0">AU15+AN15+AG15+Z15+S15+L15+E15</f>
        <v>17</v>
      </c>
      <c r="BC15" s="109">
        <f t="shared" si="0"/>
        <v>15</v>
      </c>
      <c r="BD15" s="110">
        <v>1</v>
      </c>
      <c r="BE15" s="111">
        <v>1</v>
      </c>
      <c r="BF15" s="111">
        <v>1</v>
      </c>
      <c r="BG15" s="112">
        <v>3</v>
      </c>
      <c r="BH15" s="94">
        <v>6</v>
      </c>
      <c r="BI15" s="108">
        <f t="shared" ref="BI15:BI35" si="1">AZ15+AS15+AL15+AE15+X15+Q15+J15</f>
        <v>9.5</v>
      </c>
      <c r="BJ15" s="113">
        <f t="shared" ref="BJ15:BJ60" si="2">SUM(BA15:BI15)</f>
        <v>57</v>
      </c>
      <c r="BK15" s="114" t="s">
        <v>50</v>
      </c>
      <c r="BL15" s="115"/>
      <c r="BM15" s="116" t="s">
        <v>6</v>
      </c>
      <c r="BN15" s="116" t="s">
        <v>7</v>
      </c>
      <c r="BO15" s="116" t="s">
        <v>10</v>
      </c>
      <c r="BP15" s="117" t="s">
        <v>11</v>
      </c>
      <c r="BQ15" s="117" t="s">
        <v>14</v>
      </c>
      <c r="BR15" s="117" t="s">
        <v>17</v>
      </c>
      <c r="BS15" s="118" t="s">
        <v>18</v>
      </c>
      <c r="BT15" s="118" t="s">
        <v>21</v>
      </c>
      <c r="BU15" s="119" t="s">
        <v>22</v>
      </c>
      <c r="BV15" s="40"/>
      <c r="BW15" s="40"/>
    </row>
    <row r="16" spans="1:76" s="20" customFormat="1" ht="15.75" thickBot="1">
      <c r="A16" s="215">
        <v>2</v>
      </c>
      <c r="B16" s="243">
        <v>332202240</v>
      </c>
      <c r="C16" s="92" t="s">
        <v>137</v>
      </c>
      <c r="D16" s="98">
        <v>3.5</v>
      </c>
      <c r="E16" s="240"/>
      <c r="F16" s="239">
        <v>2.5</v>
      </c>
      <c r="G16" s="143"/>
      <c r="H16" s="122"/>
      <c r="I16" s="122"/>
      <c r="J16" s="123">
        <v>2</v>
      </c>
      <c r="K16" s="240"/>
      <c r="L16" s="98"/>
      <c r="M16" s="239">
        <v>1.5</v>
      </c>
      <c r="N16" s="98">
        <v>2</v>
      </c>
      <c r="O16" s="122"/>
      <c r="P16" s="122"/>
      <c r="Q16" s="125">
        <v>2.5</v>
      </c>
      <c r="R16" s="126"/>
      <c r="S16" s="84"/>
      <c r="T16" s="126"/>
      <c r="U16" s="127"/>
      <c r="V16" s="223">
        <v>1</v>
      </c>
      <c r="W16" s="223">
        <v>1</v>
      </c>
      <c r="X16" s="133"/>
      <c r="Y16" s="84"/>
      <c r="Z16" s="89"/>
      <c r="AA16" s="89"/>
      <c r="AB16" s="90"/>
      <c r="AC16" s="90"/>
      <c r="AD16" s="90"/>
      <c r="AE16" s="128">
        <v>4.5</v>
      </c>
      <c r="AF16" s="128">
        <v>2</v>
      </c>
      <c r="AG16" s="84"/>
      <c r="AH16" s="126"/>
      <c r="AI16" s="126"/>
      <c r="AJ16" s="89"/>
      <c r="AK16" s="112">
        <v>2</v>
      </c>
      <c r="AL16" s="129"/>
      <c r="AM16" s="184"/>
      <c r="AN16" s="104"/>
      <c r="AO16" s="103"/>
      <c r="AP16" s="241"/>
      <c r="AQ16" s="90"/>
      <c r="AR16" s="129">
        <v>7.5</v>
      </c>
      <c r="AS16" s="244">
        <v>7</v>
      </c>
      <c r="AT16" s="102"/>
      <c r="AU16" s="103">
        <v>22</v>
      </c>
      <c r="AV16" s="104">
        <v>19.5</v>
      </c>
      <c r="AW16" s="104"/>
      <c r="AX16" s="132"/>
      <c r="AY16" s="90"/>
      <c r="AZ16" s="133"/>
      <c r="BA16" s="98">
        <v>3.5</v>
      </c>
      <c r="BB16" s="108">
        <f t="shared" si="0"/>
        <v>22</v>
      </c>
      <c r="BC16" s="109">
        <f t="shared" si="0"/>
        <v>23.5</v>
      </c>
      <c r="BD16" s="98">
        <v>2</v>
      </c>
      <c r="BE16" s="223">
        <v>1</v>
      </c>
      <c r="BF16" s="223">
        <v>1</v>
      </c>
      <c r="BG16" s="112">
        <v>2</v>
      </c>
      <c r="BH16" s="129">
        <v>7.5</v>
      </c>
      <c r="BI16" s="109">
        <f t="shared" si="1"/>
        <v>16</v>
      </c>
      <c r="BJ16" s="113">
        <f t="shared" si="2"/>
        <v>78.5</v>
      </c>
      <c r="BK16" s="134">
        <v>3</v>
      </c>
      <c r="BL16" s="135"/>
      <c r="BM16" s="136"/>
      <c r="BN16" s="136"/>
      <c r="BO16" s="136"/>
      <c r="BP16" s="136"/>
      <c r="BQ16" s="136"/>
      <c r="BR16" s="136"/>
      <c r="BS16" s="136">
        <v>3</v>
      </c>
      <c r="BT16" s="136"/>
      <c r="BU16" s="136"/>
      <c r="BV16" s="686" t="s">
        <v>47</v>
      </c>
      <c r="BW16" s="687"/>
    </row>
    <row r="17" spans="1:75" s="20" customFormat="1" ht="15.75" thickBot="1">
      <c r="A17" s="215">
        <v>3</v>
      </c>
      <c r="B17" s="243">
        <v>341203865</v>
      </c>
      <c r="C17" s="128" t="s">
        <v>243</v>
      </c>
      <c r="D17" s="98">
        <v>1.5</v>
      </c>
      <c r="E17" s="240"/>
      <c r="F17" s="239">
        <v>0.5</v>
      </c>
      <c r="G17" s="143"/>
      <c r="H17" s="77"/>
      <c r="I17" s="77"/>
      <c r="J17" s="137">
        <v>1</v>
      </c>
      <c r="K17" s="240"/>
      <c r="L17" s="98"/>
      <c r="M17" s="239">
        <v>2</v>
      </c>
      <c r="N17" s="98">
        <v>0.5</v>
      </c>
      <c r="O17" s="77"/>
      <c r="P17" s="77"/>
      <c r="Q17" s="138">
        <v>0</v>
      </c>
      <c r="R17" s="126"/>
      <c r="S17" s="84"/>
      <c r="T17" s="126"/>
      <c r="U17" s="127"/>
      <c r="V17" s="223">
        <v>1</v>
      </c>
      <c r="W17" s="223">
        <v>1</v>
      </c>
      <c r="X17" s="133"/>
      <c r="Y17" s="84"/>
      <c r="Z17" s="89"/>
      <c r="AA17" s="89"/>
      <c r="AB17" s="90"/>
      <c r="AC17" s="90"/>
      <c r="AD17" s="90"/>
      <c r="AE17" s="128">
        <v>3</v>
      </c>
      <c r="AF17" s="128">
        <v>2</v>
      </c>
      <c r="AG17" s="84"/>
      <c r="AH17" s="126"/>
      <c r="AI17" s="126"/>
      <c r="AJ17" s="89"/>
      <c r="AK17" s="112">
        <v>3</v>
      </c>
      <c r="AL17" s="129"/>
      <c r="AM17" s="184"/>
      <c r="AN17" s="104"/>
      <c r="AO17" s="103"/>
      <c r="AP17" s="241"/>
      <c r="AQ17" s="90"/>
      <c r="AR17" s="129">
        <v>5</v>
      </c>
      <c r="AS17" s="244">
        <v>5.5</v>
      </c>
      <c r="AT17" s="102"/>
      <c r="AU17" s="103">
        <v>11.5</v>
      </c>
      <c r="AV17" s="103">
        <v>14</v>
      </c>
      <c r="AW17" s="103"/>
      <c r="AX17" s="132"/>
      <c r="AY17" s="90"/>
      <c r="AZ17" s="133"/>
      <c r="BA17" s="98">
        <v>1.5</v>
      </c>
      <c r="BB17" s="108">
        <f t="shared" si="0"/>
        <v>11.5</v>
      </c>
      <c r="BC17" s="109">
        <f t="shared" si="0"/>
        <v>16.5</v>
      </c>
      <c r="BD17" s="98">
        <v>0.5</v>
      </c>
      <c r="BE17" s="223">
        <v>1</v>
      </c>
      <c r="BF17" s="223">
        <v>1</v>
      </c>
      <c r="BG17" s="112">
        <v>3</v>
      </c>
      <c r="BH17" s="129">
        <v>5</v>
      </c>
      <c r="BI17" s="109">
        <f t="shared" si="1"/>
        <v>9.5</v>
      </c>
      <c r="BJ17" s="113">
        <f t="shared" si="2"/>
        <v>49.5</v>
      </c>
      <c r="BK17" s="134">
        <v>5</v>
      </c>
      <c r="BL17" s="135"/>
      <c r="BM17" s="136"/>
      <c r="BN17" s="136"/>
      <c r="BO17" s="136"/>
      <c r="BP17" s="136"/>
      <c r="BQ17" s="136"/>
      <c r="BR17" s="136"/>
      <c r="BS17" s="136"/>
      <c r="BT17" s="136"/>
      <c r="BU17" s="136">
        <v>5</v>
      </c>
      <c r="BV17" s="140"/>
      <c r="BW17" s="141" t="s">
        <v>57</v>
      </c>
    </row>
    <row r="18" spans="1:75" s="20" customFormat="1" ht="15.75" thickBot="1">
      <c r="A18" s="215">
        <v>4</v>
      </c>
      <c r="B18" s="243">
        <v>341203870</v>
      </c>
      <c r="C18" s="128" t="s">
        <v>244</v>
      </c>
      <c r="D18" s="98">
        <v>3.5</v>
      </c>
      <c r="E18" s="240"/>
      <c r="F18" s="239">
        <v>2.5</v>
      </c>
      <c r="G18" s="143"/>
      <c r="H18" s="77"/>
      <c r="I18" s="77"/>
      <c r="J18" s="137">
        <v>1</v>
      </c>
      <c r="K18" s="240"/>
      <c r="L18" s="98"/>
      <c r="M18" s="239">
        <v>2</v>
      </c>
      <c r="N18" s="98">
        <v>2.5</v>
      </c>
      <c r="O18" s="77"/>
      <c r="P18" s="77"/>
      <c r="Q18" s="138">
        <v>1.5</v>
      </c>
      <c r="R18" s="126"/>
      <c r="S18" s="84"/>
      <c r="T18" s="126"/>
      <c r="U18" s="127"/>
      <c r="V18" s="223">
        <v>1</v>
      </c>
      <c r="W18" s="223">
        <v>1</v>
      </c>
      <c r="X18" s="133"/>
      <c r="Y18" s="84"/>
      <c r="Z18" s="89"/>
      <c r="AA18" s="89"/>
      <c r="AB18" s="90"/>
      <c r="AC18" s="90"/>
      <c r="AD18" s="90"/>
      <c r="AE18" s="128">
        <v>3.5</v>
      </c>
      <c r="AF18" s="128">
        <v>2</v>
      </c>
      <c r="AG18" s="84"/>
      <c r="AH18" s="126"/>
      <c r="AI18" s="126"/>
      <c r="AJ18" s="89"/>
      <c r="AK18" s="112">
        <v>3</v>
      </c>
      <c r="AL18" s="129"/>
      <c r="AM18" s="184"/>
      <c r="AN18" s="104"/>
      <c r="AO18" s="103"/>
      <c r="AP18" s="241"/>
      <c r="AQ18" s="90"/>
      <c r="AR18" s="129">
        <v>8</v>
      </c>
      <c r="AS18" s="244">
        <v>9.5</v>
      </c>
      <c r="AT18" s="102"/>
      <c r="AU18" s="103">
        <v>18</v>
      </c>
      <c r="AV18" s="104">
        <v>14.5</v>
      </c>
      <c r="AW18" s="104"/>
      <c r="AX18" s="132"/>
      <c r="AY18" s="90"/>
      <c r="AZ18" s="133"/>
      <c r="BA18" s="98">
        <v>3.5</v>
      </c>
      <c r="BB18" s="108">
        <f t="shared" si="0"/>
        <v>18</v>
      </c>
      <c r="BC18" s="109">
        <f t="shared" si="0"/>
        <v>19</v>
      </c>
      <c r="BD18" s="98">
        <v>2.5</v>
      </c>
      <c r="BE18" s="223">
        <v>1</v>
      </c>
      <c r="BF18" s="223">
        <v>1</v>
      </c>
      <c r="BG18" s="112">
        <v>3</v>
      </c>
      <c r="BH18" s="129">
        <v>8</v>
      </c>
      <c r="BI18" s="109">
        <f t="shared" si="1"/>
        <v>15.5</v>
      </c>
      <c r="BJ18" s="113">
        <f t="shared" si="2"/>
        <v>71.5</v>
      </c>
      <c r="BK18" s="134">
        <v>2</v>
      </c>
      <c r="BL18" s="135"/>
      <c r="BM18" s="136"/>
      <c r="BN18" s="136"/>
      <c r="BO18" s="136"/>
      <c r="BP18" s="136"/>
      <c r="BQ18" s="136">
        <v>1</v>
      </c>
      <c r="BR18" s="136">
        <v>1</v>
      </c>
      <c r="BS18" s="136"/>
      <c r="BT18" s="136"/>
      <c r="BU18" s="136"/>
      <c r="BV18" s="140"/>
      <c r="BW18" s="141" t="s">
        <v>59</v>
      </c>
    </row>
    <row r="19" spans="1:75" s="20" customFormat="1" ht="15.75" thickBot="1">
      <c r="A19" s="215">
        <v>5</v>
      </c>
      <c r="B19" s="243">
        <v>341204650</v>
      </c>
      <c r="C19" s="128" t="s">
        <v>156</v>
      </c>
      <c r="D19" s="98">
        <v>2.5</v>
      </c>
      <c r="E19" s="240"/>
      <c r="F19" s="245">
        <v>0.5</v>
      </c>
      <c r="G19" s="240"/>
      <c r="H19" s="143"/>
      <c r="I19" s="143"/>
      <c r="J19" s="123">
        <v>2.5</v>
      </c>
      <c r="K19" s="240"/>
      <c r="L19" s="98"/>
      <c r="M19" s="245">
        <v>1</v>
      </c>
      <c r="N19" s="98">
        <v>1</v>
      </c>
      <c r="O19" s="143"/>
      <c r="P19" s="143"/>
      <c r="Q19" s="125">
        <v>1.5</v>
      </c>
      <c r="R19" s="126"/>
      <c r="S19" s="84"/>
      <c r="T19" s="144"/>
      <c r="U19" s="127"/>
      <c r="V19" s="223">
        <v>1</v>
      </c>
      <c r="W19" s="223">
        <v>1</v>
      </c>
      <c r="X19" s="133"/>
      <c r="Y19" s="84"/>
      <c r="Z19" s="89"/>
      <c r="AA19" s="89"/>
      <c r="AB19" s="90"/>
      <c r="AC19" s="90"/>
      <c r="AD19" s="90"/>
      <c r="AE19" s="128">
        <v>3.5</v>
      </c>
      <c r="AF19" s="128">
        <v>2</v>
      </c>
      <c r="AG19" s="84"/>
      <c r="AH19" s="144"/>
      <c r="AI19" s="126"/>
      <c r="AJ19" s="89"/>
      <c r="AK19" s="112">
        <v>3</v>
      </c>
      <c r="AL19" s="129"/>
      <c r="AM19" s="246"/>
      <c r="AN19" s="104"/>
      <c r="AO19" s="103"/>
      <c r="AP19" s="241"/>
      <c r="AQ19" s="90"/>
      <c r="AR19" s="129">
        <v>6.5</v>
      </c>
      <c r="AS19" s="244">
        <v>7</v>
      </c>
      <c r="AT19" s="145"/>
      <c r="AU19" s="103">
        <v>16</v>
      </c>
      <c r="AV19" s="104">
        <v>8.5</v>
      </c>
      <c r="AW19" s="104"/>
      <c r="AX19" s="132"/>
      <c r="AY19" s="90"/>
      <c r="AZ19" s="133"/>
      <c r="BA19" s="98">
        <v>2.5</v>
      </c>
      <c r="BB19" s="108">
        <f t="shared" si="0"/>
        <v>16</v>
      </c>
      <c r="BC19" s="109">
        <f t="shared" si="0"/>
        <v>10</v>
      </c>
      <c r="BD19" s="98">
        <v>1</v>
      </c>
      <c r="BE19" s="223">
        <v>1</v>
      </c>
      <c r="BF19" s="223">
        <v>1</v>
      </c>
      <c r="BG19" s="112">
        <v>3</v>
      </c>
      <c r="BH19" s="129">
        <v>6.5</v>
      </c>
      <c r="BI19" s="109">
        <f t="shared" si="1"/>
        <v>14.5</v>
      </c>
      <c r="BJ19" s="113">
        <f t="shared" si="2"/>
        <v>55.5</v>
      </c>
      <c r="BK19" s="134">
        <f t="shared" ref="BK19:BK22" si="3">SUM(BM19:BU19)</f>
        <v>10</v>
      </c>
      <c r="BL19" s="135"/>
      <c r="BM19" s="146">
        <v>5</v>
      </c>
      <c r="BN19" s="146"/>
      <c r="BO19" s="146">
        <v>2.5</v>
      </c>
      <c r="BP19" s="146"/>
      <c r="BQ19" s="146"/>
      <c r="BR19" s="146"/>
      <c r="BS19" s="146"/>
      <c r="BT19" s="146"/>
      <c r="BU19" s="146">
        <v>2.5</v>
      </c>
      <c r="BV19" s="688" t="s">
        <v>43</v>
      </c>
      <c r="BW19" s="689"/>
    </row>
    <row r="20" spans="1:75" s="20" customFormat="1" ht="15.75" thickBot="1">
      <c r="A20" s="215">
        <v>6</v>
      </c>
      <c r="B20" s="243">
        <v>341205377</v>
      </c>
      <c r="C20" s="128" t="s">
        <v>245</v>
      </c>
      <c r="D20" s="98">
        <v>5</v>
      </c>
      <c r="E20" s="240"/>
      <c r="F20" s="245">
        <v>2</v>
      </c>
      <c r="G20" s="240"/>
      <c r="H20" s="143"/>
      <c r="I20" s="143"/>
      <c r="J20" s="123">
        <v>2</v>
      </c>
      <c r="K20" s="240"/>
      <c r="L20" s="98"/>
      <c r="M20" s="245">
        <v>1</v>
      </c>
      <c r="N20" s="98">
        <v>3</v>
      </c>
      <c r="O20" s="143"/>
      <c r="P20" s="143"/>
      <c r="Q20" s="125">
        <v>2.5</v>
      </c>
      <c r="R20" s="126"/>
      <c r="S20" s="84"/>
      <c r="T20" s="126"/>
      <c r="U20" s="127"/>
      <c r="V20" s="223">
        <v>1</v>
      </c>
      <c r="W20" s="223">
        <v>1</v>
      </c>
      <c r="X20" s="133"/>
      <c r="Y20" s="84"/>
      <c r="Z20" s="89"/>
      <c r="AA20" s="89"/>
      <c r="AB20" s="90"/>
      <c r="AC20" s="90"/>
      <c r="AD20" s="90"/>
      <c r="AE20" s="128">
        <v>4</v>
      </c>
      <c r="AF20" s="128">
        <v>2</v>
      </c>
      <c r="AG20" s="84"/>
      <c r="AH20" s="126"/>
      <c r="AI20" s="126"/>
      <c r="AJ20" s="89"/>
      <c r="AK20" s="112">
        <v>3</v>
      </c>
      <c r="AL20" s="129"/>
      <c r="AM20" s="247"/>
      <c r="AN20" s="151"/>
      <c r="AO20" s="227"/>
      <c r="AP20" s="246"/>
      <c r="AQ20" s="90"/>
      <c r="AR20" s="129">
        <v>9.5</v>
      </c>
      <c r="AS20" s="244">
        <v>9</v>
      </c>
      <c r="AT20" s="226"/>
      <c r="AU20" s="227">
        <v>19</v>
      </c>
      <c r="AV20" s="151">
        <v>16.5</v>
      </c>
      <c r="AW20" s="151"/>
      <c r="AX20" s="132"/>
      <c r="AY20" s="90"/>
      <c r="AZ20" s="133"/>
      <c r="BA20" s="98">
        <v>5</v>
      </c>
      <c r="BB20" s="108">
        <f t="shared" si="0"/>
        <v>19</v>
      </c>
      <c r="BC20" s="109">
        <f t="shared" si="0"/>
        <v>19.5</v>
      </c>
      <c r="BD20" s="98">
        <v>3</v>
      </c>
      <c r="BE20" s="223">
        <v>1</v>
      </c>
      <c r="BF20" s="223">
        <v>1</v>
      </c>
      <c r="BG20" s="112">
        <v>3</v>
      </c>
      <c r="BH20" s="129">
        <v>9.5</v>
      </c>
      <c r="BI20" s="109">
        <f t="shared" si="1"/>
        <v>17.5</v>
      </c>
      <c r="BJ20" s="113">
        <f t="shared" si="2"/>
        <v>78.5</v>
      </c>
      <c r="BK20" s="134">
        <f t="shared" si="3"/>
        <v>10</v>
      </c>
      <c r="BL20" s="135"/>
      <c r="BM20" s="146"/>
      <c r="BN20" s="146"/>
      <c r="BO20" s="146">
        <v>2.5</v>
      </c>
      <c r="BP20" s="146">
        <v>5</v>
      </c>
      <c r="BQ20" s="146"/>
      <c r="BR20" s="146"/>
      <c r="BS20" s="146"/>
      <c r="BT20" s="146"/>
      <c r="BU20" s="146">
        <v>2.5</v>
      </c>
      <c r="BV20" s="688" t="s">
        <v>44</v>
      </c>
      <c r="BW20" s="689"/>
    </row>
    <row r="21" spans="1:75" s="20" customFormat="1" ht="15.75" thickBot="1">
      <c r="A21" s="215">
        <v>7</v>
      </c>
      <c r="B21" s="243">
        <v>351201621</v>
      </c>
      <c r="C21" s="128" t="s">
        <v>246</v>
      </c>
      <c r="D21" s="98">
        <v>2</v>
      </c>
      <c r="E21" s="240"/>
      <c r="F21" s="245">
        <v>0</v>
      </c>
      <c r="G21" s="240"/>
      <c r="H21" s="143"/>
      <c r="I21" s="143"/>
      <c r="J21" s="123">
        <v>1</v>
      </c>
      <c r="K21" s="240"/>
      <c r="L21" s="98"/>
      <c r="M21" s="245">
        <v>1.5</v>
      </c>
      <c r="N21" s="98">
        <v>2</v>
      </c>
      <c r="O21" s="143"/>
      <c r="P21" s="143"/>
      <c r="Q21" s="125">
        <v>2.5</v>
      </c>
      <c r="R21" s="126"/>
      <c r="S21" s="84"/>
      <c r="T21" s="126"/>
      <c r="U21" s="127"/>
      <c r="V21" s="223">
        <v>1</v>
      </c>
      <c r="W21" s="223">
        <v>1</v>
      </c>
      <c r="X21" s="133"/>
      <c r="Y21" s="84"/>
      <c r="Z21" s="89"/>
      <c r="AA21" s="89"/>
      <c r="AB21" s="90"/>
      <c r="AC21" s="90"/>
      <c r="AD21" s="90"/>
      <c r="AE21" s="128">
        <v>4.5</v>
      </c>
      <c r="AF21" s="128">
        <v>2</v>
      </c>
      <c r="AG21" s="84"/>
      <c r="AH21" s="126"/>
      <c r="AI21" s="126"/>
      <c r="AJ21" s="89"/>
      <c r="AK21" s="112">
        <v>3</v>
      </c>
      <c r="AL21" s="129"/>
      <c r="AM21" s="224"/>
      <c r="AN21" s="90"/>
      <c r="AO21" s="90"/>
      <c r="AP21" s="90"/>
      <c r="AQ21" s="90"/>
      <c r="AR21" s="129">
        <v>6</v>
      </c>
      <c r="AS21" s="244">
        <v>8</v>
      </c>
      <c r="AT21" s="221"/>
      <c r="AU21" s="103">
        <v>21</v>
      </c>
      <c r="AV21" s="103">
        <v>19</v>
      </c>
      <c r="AW21" s="103"/>
      <c r="AX21" s="132"/>
      <c r="AY21" s="90"/>
      <c r="AZ21" s="133"/>
      <c r="BA21" s="98">
        <v>2</v>
      </c>
      <c r="BB21" s="108">
        <f t="shared" si="0"/>
        <v>21</v>
      </c>
      <c r="BC21" s="109">
        <f t="shared" si="0"/>
        <v>20.5</v>
      </c>
      <c r="BD21" s="98">
        <v>2</v>
      </c>
      <c r="BE21" s="223">
        <v>1</v>
      </c>
      <c r="BF21" s="223">
        <v>1</v>
      </c>
      <c r="BG21" s="112">
        <v>3</v>
      </c>
      <c r="BH21" s="129">
        <v>6</v>
      </c>
      <c r="BI21" s="109">
        <f t="shared" si="1"/>
        <v>16</v>
      </c>
      <c r="BJ21" s="113">
        <f t="shared" si="2"/>
        <v>72.5</v>
      </c>
      <c r="BK21" s="134">
        <f t="shared" si="3"/>
        <v>20</v>
      </c>
      <c r="BL21" s="154"/>
      <c r="BM21" s="155"/>
      <c r="BN21" s="155"/>
      <c r="BO21" s="155"/>
      <c r="BP21" s="156"/>
      <c r="BQ21" s="156"/>
      <c r="BR21" s="156"/>
      <c r="BS21" s="157"/>
      <c r="BT21" s="157">
        <v>10</v>
      </c>
      <c r="BU21" s="158">
        <v>10</v>
      </c>
      <c r="BV21" s="688" t="s">
        <v>63</v>
      </c>
      <c r="BW21" s="689"/>
    </row>
    <row r="22" spans="1:75" s="20" customFormat="1" ht="15.75" thickBot="1">
      <c r="A22" s="215">
        <v>8</v>
      </c>
      <c r="B22" s="243">
        <v>351204040</v>
      </c>
      <c r="C22" s="128" t="s">
        <v>247</v>
      </c>
      <c r="D22" s="98">
        <v>3</v>
      </c>
      <c r="E22" s="240"/>
      <c r="F22" s="245">
        <v>1</v>
      </c>
      <c r="G22" s="240"/>
      <c r="H22" s="143"/>
      <c r="I22" s="143"/>
      <c r="J22" s="123">
        <v>2</v>
      </c>
      <c r="K22" s="240"/>
      <c r="L22" s="98"/>
      <c r="M22" s="245">
        <v>1</v>
      </c>
      <c r="N22" s="98">
        <v>2</v>
      </c>
      <c r="O22" s="143"/>
      <c r="P22" s="143"/>
      <c r="Q22" s="125">
        <v>2.5</v>
      </c>
      <c r="R22" s="126"/>
      <c r="S22" s="84"/>
      <c r="T22" s="126"/>
      <c r="U22" s="127"/>
      <c r="V22" s="223">
        <v>1</v>
      </c>
      <c r="W22" s="223">
        <v>1</v>
      </c>
      <c r="X22" s="133"/>
      <c r="Y22" s="84"/>
      <c r="Z22" s="89"/>
      <c r="AA22" s="89"/>
      <c r="AB22" s="90"/>
      <c r="AC22" s="90"/>
      <c r="AD22" s="90"/>
      <c r="AE22" s="128">
        <v>3</v>
      </c>
      <c r="AF22" s="128">
        <v>2</v>
      </c>
      <c r="AG22" s="84"/>
      <c r="AH22" s="126"/>
      <c r="AI22" s="126"/>
      <c r="AJ22" s="89"/>
      <c r="AK22" s="112">
        <v>3</v>
      </c>
      <c r="AL22" s="129"/>
      <c r="AM22" s="224"/>
      <c r="AN22" s="90"/>
      <c r="AO22" s="90"/>
      <c r="AP22" s="90"/>
      <c r="AQ22" s="90"/>
      <c r="AR22" s="129">
        <v>7</v>
      </c>
      <c r="AS22" s="244">
        <v>7.5</v>
      </c>
      <c r="AT22" s="226"/>
      <c r="AU22" s="228">
        <v>13</v>
      </c>
      <c r="AV22" s="248">
        <v>11.5</v>
      </c>
      <c r="AW22" s="248"/>
      <c r="AX22" s="132"/>
      <c r="AY22" s="90"/>
      <c r="AZ22" s="133"/>
      <c r="BA22" s="98">
        <v>3</v>
      </c>
      <c r="BB22" s="108">
        <f t="shared" si="0"/>
        <v>13</v>
      </c>
      <c r="BC22" s="109">
        <f t="shared" si="0"/>
        <v>13.5</v>
      </c>
      <c r="BD22" s="98">
        <v>2</v>
      </c>
      <c r="BE22" s="223">
        <v>1</v>
      </c>
      <c r="BF22" s="223">
        <v>1</v>
      </c>
      <c r="BG22" s="112">
        <v>3</v>
      </c>
      <c r="BH22" s="129">
        <v>7</v>
      </c>
      <c r="BI22" s="109">
        <f t="shared" si="1"/>
        <v>15</v>
      </c>
      <c r="BJ22" s="113">
        <f t="shared" si="2"/>
        <v>58.5</v>
      </c>
      <c r="BK22" s="134">
        <f t="shared" si="3"/>
        <v>50</v>
      </c>
      <c r="BL22" s="154"/>
      <c r="BM22" s="160"/>
      <c r="BN22" s="160">
        <v>28</v>
      </c>
      <c r="BO22" s="160">
        <v>22</v>
      </c>
      <c r="BP22" s="161"/>
      <c r="BQ22" s="161"/>
      <c r="BR22" s="161"/>
      <c r="BS22" s="162"/>
      <c r="BT22" s="162"/>
      <c r="BU22" s="163"/>
      <c r="BV22" s="688" t="s">
        <v>65</v>
      </c>
      <c r="BW22" s="689"/>
    </row>
    <row r="23" spans="1:75" s="20" customFormat="1" ht="15.75" thickBot="1">
      <c r="A23" s="215">
        <v>9</v>
      </c>
      <c r="B23" s="236">
        <v>351205063</v>
      </c>
      <c r="C23" s="92" t="s">
        <v>248</v>
      </c>
      <c r="D23" s="98">
        <v>5</v>
      </c>
      <c r="E23" s="240"/>
      <c r="F23" s="245">
        <v>1.5</v>
      </c>
      <c r="G23" s="240"/>
      <c r="H23" s="143"/>
      <c r="I23" s="143"/>
      <c r="J23" s="123">
        <v>2</v>
      </c>
      <c r="K23" s="240"/>
      <c r="L23" s="98"/>
      <c r="M23" s="245">
        <v>2</v>
      </c>
      <c r="N23" s="98">
        <v>4.5</v>
      </c>
      <c r="O23" s="143"/>
      <c r="P23" s="143"/>
      <c r="Q23" s="125">
        <v>2</v>
      </c>
      <c r="R23" s="126"/>
      <c r="S23" s="84"/>
      <c r="T23" s="144"/>
      <c r="U23" s="127"/>
      <c r="V23" s="223">
        <v>1</v>
      </c>
      <c r="W23" s="223">
        <v>1</v>
      </c>
      <c r="X23" s="133"/>
      <c r="Y23" s="84"/>
      <c r="Z23" s="89"/>
      <c r="AA23" s="89"/>
      <c r="AB23" s="90"/>
      <c r="AC23" s="90"/>
      <c r="AD23" s="90"/>
      <c r="AE23" s="92">
        <v>5</v>
      </c>
      <c r="AF23" s="92">
        <v>2</v>
      </c>
      <c r="AG23" s="84"/>
      <c r="AH23" s="144"/>
      <c r="AI23" s="126"/>
      <c r="AJ23" s="89"/>
      <c r="AK23" s="112">
        <v>3</v>
      </c>
      <c r="AL23" s="129"/>
      <c r="AM23" s="224"/>
      <c r="AN23" s="90"/>
      <c r="AO23" s="90"/>
      <c r="AP23" s="90"/>
      <c r="AQ23" s="90"/>
      <c r="AR23" s="129">
        <v>9.5</v>
      </c>
      <c r="AS23" s="244">
        <v>8.5</v>
      </c>
      <c r="AT23" s="226"/>
      <c r="AU23" s="103">
        <v>21</v>
      </c>
      <c r="AV23" s="103">
        <v>20</v>
      </c>
      <c r="AW23" s="103"/>
      <c r="AX23" s="132"/>
      <c r="AY23" s="90"/>
      <c r="AZ23" s="133"/>
      <c r="BA23" s="98">
        <v>5</v>
      </c>
      <c r="BB23" s="108">
        <f t="shared" si="0"/>
        <v>21</v>
      </c>
      <c r="BC23" s="109">
        <f t="shared" si="0"/>
        <v>23.5</v>
      </c>
      <c r="BD23" s="98">
        <v>4.5</v>
      </c>
      <c r="BE23" s="223">
        <v>1</v>
      </c>
      <c r="BF23" s="223">
        <v>1</v>
      </c>
      <c r="BG23" s="112">
        <v>3</v>
      </c>
      <c r="BH23" s="129">
        <v>9.5</v>
      </c>
      <c r="BI23" s="109">
        <f t="shared" si="1"/>
        <v>17.5</v>
      </c>
      <c r="BJ23" s="113">
        <f t="shared" si="2"/>
        <v>86</v>
      </c>
      <c r="BK23" s="164"/>
      <c r="BL23" s="165"/>
      <c r="BM23" s="166"/>
      <c r="BN23" s="166"/>
      <c r="BO23" s="166"/>
      <c r="BP23" s="167"/>
      <c r="BQ23" s="167"/>
      <c r="BR23" s="167"/>
      <c r="BS23" s="168"/>
      <c r="BT23" s="168"/>
      <c r="BU23" s="169"/>
      <c r="BV23" s="690"/>
      <c r="BW23" s="691"/>
    </row>
    <row r="24" spans="1:75" s="20" customFormat="1" ht="15.75" thickBot="1">
      <c r="A24" s="215">
        <v>10</v>
      </c>
      <c r="B24" s="243">
        <v>352201696</v>
      </c>
      <c r="C24" s="128" t="s">
        <v>249</v>
      </c>
      <c r="D24" s="98">
        <v>2.5</v>
      </c>
      <c r="E24" s="240"/>
      <c r="F24" s="245">
        <v>0.5</v>
      </c>
      <c r="G24" s="98"/>
      <c r="H24" s="143"/>
      <c r="I24" s="143"/>
      <c r="J24" s="123">
        <v>2</v>
      </c>
      <c r="K24" s="240"/>
      <c r="L24" s="98"/>
      <c r="M24" s="245">
        <v>1.5</v>
      </c>
      <c r="N24" s="98">
        <v>4</v>
      </c>
      <c r="O24" s="143"/>
      <c r="P24" s="143"/>
      <c r="Q24" s="125">
        <v>1.5</v>
      </c>
      <c r="R24" s="126"/>
      <c r="S24" s="98"/>
      <c r="T24" s="126"/>
      <c r="U24" s="127"/>
      <c r="V24" s="223">
        <v>1</v>
      </c>
      <c r="W24" s="223">
        <v>1</v>
      </c>
      <c r="X24" s="133"/>
      <c r="Y24" s="84"/>
      <c r="Z24" s="89"/>
      <c r="AA24" s="89"/>
      <c r="AB24" s="90"/>
      <c r="AC24" s="90"/>
      <c r="AD24" s="90"/>
      <c r="AE24" s="128">
        <v>3.5</v>
      </c>
      <c r="AF24" s="128">
        <v>2</v>
      </c>
      <c r="AG24" s="98"/>
      <c r="AH24" s="126"/>
      <c r="AI24" s="126"/>
      <c r="AJ24" s="89"/>
      <c r="AK24" s="112">
        <v>2</v>
      </c>
      <c r="AL24" s="129"/>
      <c r="AM24" s="224"/>
      <c r="AN24" s="90"/>
      <c r="AO24" s="90"/>
      <c r="AP24" s="90"/>
      <c r="AQ24" s="90"/>
      <c r="AR24" s="129">
        <v>5</v>
      </c>
      <c r="AS24" s="244">
        <v>7</v>
      </c>
      <c r="AT24" s="229"/>
      <c r="AU24" s="103">
        <v>17</v>
      </c>
      <c r="AV24" s="103">
        <v>11</v>
      </c>
      <c r="AW24" s="103"/>
      <c r="AX24" s="132"/>
      <c r="AY24" s="90"/>
      <c r="AZ24" s="133"/>
      <c r="BA24" s="98">
        <v>2.5</v>
      </c>
      <c r="BB24" s="108">
        <f t="shared" si="0"/>
        <v>17</v>
      </c>
      <c r="BC24" s="109">
        <f t="shared" si="0"/>
        <v>13</v>
      </c>
      <c r="BD24" s="98">
        <v>4</v>
      </c>
      <c r="BE24" s="223">
        <v>1</v>
      </c>
      <c r="BF24" s="223">
        <v>1</v>
      </c>
      <c r="BG24" s="112">
        <v>2</v>
      </c>
      <c r="BH24" s="129">
        <v>5</v>
      </c>
      <c r="BI24" s="109">
        <f t="shared" si="1"/>
        <v>14</v>
      </c>
      <c r="BJ24" s="113">
        <f t="shared" si="2"/>
        <v>59.5</v>
      </c>
      <c r="BK24" s="170">
        <f>SUM(BK16:BK22)</f>
        <v>100</v>
      </c>
      <c r="BL24" s="171"/>
      <c r="BM24" s="172">
        <f>SUM(BM16:BM23)</f>
        <v>5</v>
      </c>
      <c r="BN24" s="172">
        <f t="shared" ref="BN24:BU24" si="4">SUM(BN16:BN23)</f>
        <v>28</v>
      </c>
      <c r="BO24" s="172">
        <f t="shared" si="4"/>
        <v>27</v>
      </c>
      <c r="BP24" s="172">
        <f t="shared" si="4"/>
        <v>5</v>
      </c>
      <c r="BQ24" s="172">
        <f t="shared" si="4"/>
        <v>1</v>
      </c>
      <c r="BR24" s="172">
        <v>1</v>
      </c>
      <c r="BS24" s="172">
        <v>3</v>
      </c>
      <c r="BT24" s="172">
        <v>10</v>
      </c>
      <c r="BU24" s="172">
        <f t="shared" si="4"/>
        <v>20</v>
      </c>
      <c r="BV24" s="692" t="s">
        <v>68</v>
      </c>
      <c r="BW24" s="693"/>
    </row>
    <row r="25" spans="1:75" s="20" customFormat="1" ht="15.75" thickBot="1">
      <c r="A25" s="215">
        <v>11</v>
      </c>
      <c r="B25" s="243">
        <v>352201803</v>
      </c>
      <c r="C25" s="128" t="s">
        <v>250</v>
      </c>
      <c r="D25" s="98">
        <v>1.5</v>
      </c>
      <c r="E25" s="240"/>
      <c r="F25" s="245">
        <v>0.5</v>
      </c>
      <c r="G25" s="240"/>
      <c r="H25" s="143"/>
      <c r="I25" s="143"/>
      <c r="J25" s="123">
        <v>1</v>
      </c>
      <c r="K25" s="240"/>
      <c r="L25" s="98"/>
      <c r="M25" s="245">
        <v>1</v>
      </c>
      <c r="N25" s="98">
        <v>2</v>
      </c>
      <c r="O25" s="143"/>
      <c r="P25" s="143"/>
      <c r="Q25" s="125">
        <v>2</v>
      </c>
      <c r="R25" s="144"/>
      <c r="S25" s="98"/>
      <c r="T25" s="126"/>
      <c r="U25" s="127"/>
      <c r="V25" s="223">
        <v>1</v>
      </c>
      <c r="W25" s="223">
        <v>1</v>
      </c>
      <c r="X25" s="133"/>
      <c r="Y25" s="84"/>
      <c r="Z25" s="89"/>
      <c r="AA25" s="89"/>
      <c r="AB25" s="90"/>
      <c r="AC25" s="90"/>
      <c r="AD25" s="90"/>
      <c r="AE25" s="128">
        <v>4</v>
      </c>
      <c r="AF25" s="128">
        <v>2</v>
      </c>
      <c r="AG25" s="98"/>
      <c r="AH25" s="126"/>
      <c r="AI25" s="144"/>
      <c r="AJ25" s="89"/>
      <c r="AK25" s="112">
        <v>2</v>
      </c>
      <c r="AL25" s="129"/>
      <c r="AM25" s="224"/>
      <c r="AN25" s="90"/>
      <c r="AO25" s="90"/>
      <c r="AP25" s="90"/>
      <c r="AQ25" s="90"/>
      <c r="AR25" s="129">
        <v>4.5</v>
      </c>
      <c r="AS25" s="244">
        <v>3.5</v>
      </c>
      <c r="AT25" s="102"/>
      <c r="AU25" s="103">
        <v>5</v>
      </c>
      <c r="AV25" s="103">
        <v>9</v>
      </c>
      <c r="AW25" s="103"/>
      <c r="AX25" s="132"/>
      <c r="AY25" s="90"/>
      <c r="AZ25" s="133"/>
      <c r="BA25" s="98">
        <v>1.5</v>
      </c>
      <c r="BB25" s="108">
        <f t="shared" si="0"/>
        <v>5</v>
      </c>
      <c r="BC25" s="109">
        <f t="shared" si="0"/>
        <v>10.5</v>
      </c>
      <c r="BD25" s="98">
        <v>2</v>
      </c>
      <c r="BE25" s="223">
        <v>1</v>
      </c>
      <c r="BF25" s="223">
        <v>1</v>
      </c>
      <c r="BG25" s="112">
        <v>2</v>
      </c>
      <c r="BH25" s="129">
        <v>4.5</v>
      </c>
      <c r="BI25" s="109">
        <f t="shared" si="1"/>
        <v>10.5</v>
      </c>
      <c r="BJ25" s="113">
        <f t="shared" si="2"/>
        <v>38</v>
      </c>
    </row>
    <row r="26" spans="1:75" s="20" customFormat="1" ht="15.75" thickBot="1">
      <c r="A26" s="215">
        <v>12</v>
      </c>
      <c r="B26" s="243">
        <v>352202086</v>
      </c>
      <c r="C26" s="128" t="s">
        <v>251</v>
      </c>
      <c r="D26" s="98">
        <v>1</v>
      </c>
      <c r="E26" s="240"/>
      <c r="F26" s="245">
        <v>0.5</v>
      </c>
      <c r="G26" s="240"/>
      <c r="H26" s="143"/>
      <c r="I26" s="143"/>
      <c r="J26" s="123">
        <v>1.5</v>
      </c>
      <c r="K26" s="240"/>
      <c r="L26" s="98"/>
      <c r="M26" s="245">
        <v>1</v>
      </c>
      <c r="N26" s="98">
        <v>1.5</v>
      </c>
      <c r="O26" s="143"/>
      <c r="P26" s="143"/>
      <c r="Q26" s="125">
        <v>1.5</v>
      </c>
      <c r="R26" s="144"/>
      <c r="S26" s="98"/>
      <c r="T26" s="126"/>
      <c r="U26" s="127"/>
      <c r="V26" s="223">
        <v>1</v>
      </c>
      <c r="W26" s="223">
        <v>1</v>
      </c>
      <c r="X26" s="133"/>
      <c r="Y26" s="84"/>
      <c r="Z26" s="89"/>
      <c r="AA26" s="89"/>
      <c r="AB26" s="90"/>
      <c r="AC26" s="90"/>
      <c r="AD26" s="90"/>
      <c r="AE26" s="128">
        <v>3</v>
      </c>
      <c r="AF26" s="128">
        <v>2</v>
      </c>
      <c r="AG26" s="98"/>
      <c r="AH26" s="126"/>
      <c r="AI26" s="126"/>
      <c r="AJ26" s="89"/>
      <c r="AK26" s="112">
        <v>3</v>
      </c>
      <c r="AL26" s="129"/>
      <c r="AM26" s="224"/>
      <c r="AN26" s="90"/>
      <c r="AO26" s="90"/>
      <c r="AP26" s="90"/>
      <c r="AQ26" s="90"/>
      <c r="AR26" s="129">
        <v>8</v>
      </c>
      <c r="AS26" s="244">
        <v>6</v>
      </c>
      <c r="AT26" s="102"/>
      <c r="AU26" s="103">
        <v>9</v>
      </c>
      <c r="AV26" s="103">
        <v>11</v>
      </c>
      <c r="AW26" s="103"/>
      <c r="AX26" s="132"/>
      <c r="AY26" s="90"/>
      <c r="AZ26" s="133"/>
      <c r="BA26" s="98">
        <v>1</v>
      </c>
      <c r="BB26" s="108">
        <f t="shared" si="0"/>
        <v>9</v>
      </c>
      <c r="BC26" s="109">
        <f t="shared" si="0"/>
        <v>12.5</v>
      </c>
      <c r="BD26" s="98">
        <v>1.5</v>
      </c>
      <c r="BE26" s="223">
        <v>1</v>
      </c>
      <c r="BF26" s="223">
        <v>1</v>
      </c>
      <c r="BG26" s="112">
        <v>3</v>
      </c>
      <c r="BH26" s="129">
        <v>8</v>
      </c>
      <c r="BI26" s="109">
        <f t="shared" si="1"/>
        <v>12</v>
      </c>
      <c r="BJ26" s="113">
        <f t="shared" si="2"/>
        <v>49</v>
      </c>
      <c r="BK26" s="694" t="s">
        <v>71</v>
      </c>
      <c r="BL26" s="695"/>
      <c r="BM26" s="695"/>
      <c r="BN26" s="695"/>
      <c r="BO26" s="695"/>
      <c r="BP26" s="695"/>
      <c r="BQ26" s="173"/>
      <c r="BR26" s="695" t="s">
        <v>72</v>
      </c>
      <c r="BS26" s="695"/>
      <c r="BT26" s="695"/>
      <c r="BU26" s="695"/>
      <c r="BV26" s="695"/>
      <c r="BW26" s="698"/>
    </row>
    <row r="27" spans="1:75" s="20" customFormat="1" ht="15.75" thickBot="1">
      <c r="A27" s="215">
        <v>13</v>
      </c>
      <c r="B27" s="236">
        <v>352204817</v>
      </c>
      <c r="C27" s="92" t="s">
        <v>252</v>
      </c>
      <c r="D27" s="98">
        <v>1</v>
      </c>
      <c r="E27" s="240"/>
      <c r="F27" s="245">
        <v>0.5</v>
      </c>
      <c r="G27" s="240"/>
      <c r="H27" s="143"/>
      <c r="I27" s="143"/>
      <c r="J27" s="123">
        <v>1</v>
      </c>
      <c r="K27" s="240"/>
      <c r="L27" s="98"/>
      <c r="M27" s="245">
        <v>0.5</v>
      </c>
      <c r="N27" s="98">
        <v>1</v>
      </c>
      <c r="O27" s="143"/>
      <c r="P27" s="143"/>
      <c r="Q27" s="125">
        <v>0</v>
      </c>
      <c r="R27" s="144"/>
      <c r="S27" s="84"/>
      <c r="T27" s="144"/>
      <c r="U27" s="127"/>
      <c r="V27" s="223">
        <v>1</v>
      </c>
      <c r="W27" s="223">
        <v>1</v>
      </c>
      <c r="X27" s="133"/>
      <c r="Y27" s="84"/>
      <c r="Z27" s="89"/>
      <c r="AA27" s="89"/>
      <c r="AB27" s="90"/>
      <c r="AC27" s="90"/>
      <c r="AD27" s="90"/>
      <c r="AE27" s="92">
        <v>3</v>
      </c>
      <c r="AF27" s="92">
        <v>2</v>
      </c>
      <c r="AG27" s="84"/>
      <c r="AH27" s="144"/>
      <c r="AI27" s="126"/>
      <c r="AJ27" s="89"/>
      <c r="AK27" s="112">
        <v>2</v>
      </c>
      <c r="AL27" s="129"/>
      <c r="AM27" s="224"/>
      <c r="AN27" s="90"/>
      <c r="AO27" s="90"/>
      <c r="AP27" s="90"/>
      <c r="AQ27" s="90"/>
      <c r="AR27" s="129">
        <v>2.5</v>
      </c>
      <c r="AS27" s="244">
        <v>3.5</v>
      </c>
      <c r="AT27" s="102"/>
      <c r="AU27" s="103">
        <v>10</v>
      </c>
      <c r="AV27" s="103">
        <v>8</v>
      </c>
      <c r="AW27" s="103"/>
      <c r="AX27" s="132"/>
      <c r="AY27" s="90"/>
      <c r="AZ27" s="133"/>
      <c r="BA27" s="98">
        <v>1</v>
      </c>
      <c r="BB27" s="108">
        <f t="shared" si="0"/>
        <v>10</v>
      </c>
      <c r="BC27" s="109">
        <f t="shared" si="0"/>
        <v>9</v>
      </c>
      <c r="BD27" s="98">
        <v>1</v>
      </c>
      <c r="BE27" s="223">
        <v>1</v>
      </c>
      <c r="BF27" s="223">
        <v>1</v>
      </c>
      <c r="BG27" s="112">
        <v>2</v>
      </c>
      <c r="BH27" s="129">
        <v>2.5</v>
      </c>
      <c r="BI27" s="109">
        <f t="shared" si="1"/>
        <v>7.5</v>
      </c>
      <c r="BJ27" s="113">
        <f t="shared" si="2"/>
        <v>35</v>
      </c>
      <c r="BK27" s="696"/>
      <c r="BL27" s="697"/>
      <c r="BM27" s="697"/>
      <c r="BN27" s="697"/>
      <c r="BO27" s="697"/>
      <c r="BP27" s="697"/>
      <c r="BQ27" s="174"/>
      <c r="BR27" s="697"/>
      <c r="BS27" s="697"/>
      <c r="BT27" s="697"/>
      <c r="BU27" s="697"/>
      <c r="BV27" s="697"/>
      <c r="BW27" s="699"/>
    </row>
    <row r="28" spans="1:75" s="20" customFormat="1" ht="15.75" thickBot="1">
      <c r="A28" s="215">
        <v>14</v>
      </c>
      <c r="B28" s="243">
        <v>352204836</v>
      </c>
      <c r="C28" s="128" t="s">
        <v>253</v>
      </c>
      <c r="D28" s="98">
        <v>3</v>
      </c>
      <c r="E28" s="240"/>
      <c r="F28" s="245">
        <v>0.5</v>
      </c>
      <c r="G28" s="240"/>
      <c r="H28" s="143"/>
      <c r="I28" s="143"/>
      <c r="J28" s="123">
        <v>1</v>
      </c>
      <c r="K28" s="240"/>
      <c r="L28" s="98"/>
      <c r="M28" s="245">
        <v>1.5</v>
      </c>
      <c r="N28" s="98">
        <v>2</v>
      </c>
      <c r="O28" s="143"/>
      <c r="P28" s="143"/>
      <c r="Q28" s="125">
        <v>1.5</v>
      </c>
      <c r="R28" s="126"/>
      <c r="S28" s="84"/>
      <c r="T28" s="126"/>
      <c r="U28" s="144"/>
      <c r="V28" s="223">
        <v>1</v>
      </c>
      <c r="W28" s="223">
        <v>1</v>
      </c>
      <c r="X28" s="133"/>
      <c r="Y28" s="84"/>
      <c r="Z28" s="89"/>
      <c r="AA28" s="89"/>
      <c r="AB28" s="90"/>
      <c r="AC28" s="90"/>
      <c r="AD28" s="90"/>
      <c r="AE28" s="128">
        <v>3.5</v>
      </c>
      <c r="AF28" s="128">
        <v>2</v>
      </c>
      <c r="AG28" s="84"/>
      <c r="AH28" s="126"/>
      <c r="AI28" s="144"/>
      <c r="AJ28" s="89"/>
      <c r="AK28" s="112">
        <v>2</v>
      </c>
      <c r="AL28" s="129"/>
      <c r="AM28" s="224"/>
      <c r="AN28" s="90"/>
      <c r="AO28" s="90"/>
      <c r="AP28" s="90"/>
      <c r="AQ28" s="90"/>
      <c r="AR28" s="129">
        <v>4</v>
      </c>
      <c r="AS28" s="244">
        <v>3.5</v>
      </c>
      <c r="AT28" s="102"/>
      <c r="AU28" s="103">
        <v>13</v>
      </c>
      <c r="AV28" s="104">
        <v>7.5</v>
      </c>
      <c r="AW28" s="104"/>
      <c r="AX28" s="132"/>
      <c r="AY28" s="90"/>
      <c r="AZ28" s="133"/>
      <c r="BA28" s="98">
        <v>3</v>
      </c>
      <c r="BB28" s="108">
        <f t="shared" si="0"/>
        <v>13</v>
      </c>
      <c r="BC28" s="109">
        <f t="shared" si="0"/>
        <v>9.5</v>
      </c>
      <c r="BD28" s="98">
        <v>2</v>
      </c>
      <c r="BE28" s="223">
        <v>1</v>
      </c>
      <c r="BF28" s="223">
        <v>1</v>
      </c>
      <c r="BG28" s="112">
        <v>2</v>
      </c>
      <c r="BH28" s="129">
        <v>4</v>
      </c>
      <c r="BI28" s="109">
        <f t="shared" si="1"/>
        <v>9.5</v>
      </c>
      <c r="BJ28" s="113">
        <f t="shared" si="2"/>
        <v>45</v>
      </c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s="20" customFormat="1" ht="15.75" thickBot="1">
      <c r="A29" s="215">
        <v>15</v>
      </c>
      <c r="B29" s="243">
        <v>352204990</v>
      </c>
      <c r="C29" s="128" t="s">
        <v>254</v>
      </c>
      <c r="D29" s="98">
        <v>3</v>
      </c>
      <c r="E29" s="240"/>
      <c r="F29" s="245">
        <v>1.5</v>
      </c>
      <c r="G29" s="240"/>
      <c r="H29" s="143"/>
      <c r="I29" s="143"/>
      <c r="J29" s="123">
        <v>2</v>
      </c>
      <c r="K29" s="240"/>
      <c r="L29" s="98"/>
      <c r="M29" s="245">
        <v>2.5</v>
      </c>
      <c r="N29" s="98">
        <v>1</v>
      </c>
      <c r="O29" s="143"/>
      <c r="P29" s="143"/>
      <c r="Q29" s="125">
        <v>2</v>
      </c>
      <c r="R29" s="126"/>
      <c r="S29" s="98"/>
      <c r="T29" s="126"/>
      <c r="U29" s="126"/>
      <c r="V29" s="223">
        <v>1</v>
      </c>
      <c r="W29" s="223">
        <v>1</v>
      </c>
      <c r="X29" s="133"/>
      <c r="Y29" s="84"/>
      <c r="Z29" s="89"/>
      <c r="AA29" s="89"/>
      <c r="AB29" s="90"/>
      <c r="AC29" s="90"/>
      <c r="AD29" s="90"/>
      <c r="AE29" s="128">
        <v>3.5</v>
      </c>
      <c r="AF29" s="128">
        <v>2</v>
      </c>
      <c r="AG29" s="98"/>
      <c r="AH29" s="126"/>
      <c r="AI29" s="126"/>
      <c r="AJ29" s="89"/>
      <c r="AK29" s="112">
        <v>2</v>
      </c>
      <c r="AL29" s="129"/>
      <c r="AM29" s="224"/>
      <c r="AN29" s="90"/>
      <c r="AO29" s="90"/>
      <c r="AP29" s="90"/>
      <c r="AQ29" s="90"/>
      <c r="AR29" s="129">
        <v>5.5</v>
      </c>
      <c r="AS29" s="244">
        <v>3.5</v>
      </c>
      <c r="AT29" s="102"/>
      <c r="AU29" s="103">
        <v>18</v>
      </c>
      <c r="AV29" s="103">
        <v>12</v>
      </c>
      <c r="AW29" s="103"/>
      <c r="AX29" s="132"/>
      <c r="AY29" s="90"/>
      <c r="AZ29" s="133"/>
      <c r="BA29" s="98">
        <v>3</v>
      </c>
      <c r="BB29" s="108">
        <f t="shared" si="0"/>
        <v>18</v>
      </c>
      <c r="BC29" s="109">
        <f t="shared" si="0"/>
        <v>16</v>
      </c>
      <c r="BD29" s="98">
        <v>1</v>
      </c>
      <c r="BE29" s="223">
        <v>1</v>
      </c>
      <c r="BF29" s="223">
        <v>1</v>
      </c>
      <c r="BG29" s="112">
        <v>2</v>
      </c>
      <c r="BH29" s="129">
        <v>5.5</v>
      </c>
      <c r="BI29" s="109">
        <f t="shared" si="1"/>
        <v>11</v>
      </c>
      <c r="BJ29" s="113">
        <f t="shared" si="2"/>
        <v>58.5</v>
      </c>
      <c r="BK29" s="674"/>
      <c r="BL29" s="675"/>
      <c r="BM29" s="675"/>
      <c r="BN29" s="675"/>
      <c r="BO29" s="675"/>
      <c r="BP29" s="675"/>
      <c r="BQ29" s="675"/>
      <c r="BR29" s="675"/>
      <c r="BS29" s="675"/>
      <c r="BT29" s="675"/>
      <c r="BU29" s="675"/>
      <c r="BV29" s="675"/>
      <c r="BW29" s="676"/>
    </row>
    <row r="30" spans="1:75" s="20" customFormat="1" ht="15.75" thickBot="1">
      <c r="A30" s="215">
        <v>16</v>
      </c>
      <c r="B30" s="243">
        <v>352205179</v>
      </c>
      <c r="C30" s="128" t="s">
        <v>255</v>
      </c>
      <c r="D30" s="98">
        <v>2</v>
      </c>
      <c r="E30" s="240"/>
      <c r="F30" s="245">
        <v>0.5</v>
      </c>
      <c r="G30" s="240"/>
      <c r="H30" s="143"/>
      <c r="I30" s="143"/>
      <c r="J30" s="123">
        <v>0.5</v>
      </c>
      <c r="K30" s="240"/>
      <c r="L30" s="98"/>
      <c r="M30" s="245">
        <v>1</v>
      </c>
      <c r="N30" s="98">
        <v>1</v>
      </c>
      <c r="O30" s="143"/>
      <c r="P30" s="143"/>
      <c r="Q30" s="125">
        <v>1.5</v>
      </c>
      <c r="R30" s="126"/>
      <c r="S30" s="98"/>
      <c r="T30" s="126"/>
      <c r="U30" s="126"/>
      <c r="V30" s="223">
        <v>1</v>
      </c>
      <c r="W30" s="223">
        <v>1</v>
      </c>
      <c r="X30" s="133"/>
      <c r="Y30" s="84"/>
      <c r="Z30" s="89"/>
      <c r="AA30" s="89"/>
      <c r="AB30" s="90"/>
      <c r="AC30" s="90"/>
      <c r="AD30" s="90"/>
      <c r="AE30" s="128">
        <v>4</v>
      </c>
      <c r="AF30" s="128">
        <v>2</v>
      </c>
      <c r="AG30" s="98"/>
      <c r="AH30" s="126"/>
      <c r="AI30" s="126"/>
      <c r="AJ30" s="89"/>
      <c r="AK30" s="112">
        <v>2</v>
      </c>
      <c r="AL30" s="129"/>
      <c r="AM30" s="224"/>
      <c r="AN30" s="90"/>
      <c r="AO30" s="90"/>
      <c r="AP30" s="90"/>
      <c r="AQ30" s="90"/>
      <c r="AR30" s="129">
        <v>4</v>
      </c>
      <c r="AS30" s="244">
        <v>4</v>
      </c>
      <c r="AT30" s="102"/>
      <c r="AU30" s="103">
        <v>14</v>
      </c>
      <c r="AV30" s="104">
        <v>8</v>
      </c>
      <c r="AW30" s="104"/>
      <c r="AX30" s="132"/>
      <c r="AY30" s="90"/>
      <c r="AZ30" s="133"/>
      <c r="BA30" s="98">
        <v>2</v>
      </c>
      <c r="BB30" s="108">
        <f t="shared" si="0"/>
        <v>14</v>
      </c>
      <c r="BC30" s="109">
        <f t="shared" si="0"/>
        <v>9.5</v>
      </c>
      <c r="BD30" s="98">
        <v>1</v>
      </c>
      <c r="BE30" s="223">
        <v>1</v>
      </c>
      <c r="BF30" s="223">
        <v>1</v>
      </c>
      <c r="BG30" s="112">
        <v>2</v>
      </c>
      <c r="BH30" s="129">
        <v>4</v>
      </c>
      <c r="BI30" s="109">
        <f t="shared" si="1"/>
        <v>10</v>
      </c>
      <c r="BJ30" s="113">
        <f t="shared" si="2"/>
        <v>44.5</v>
      </c>
      <c r="BK30" s="677"/>
      <c r="BL30" s="678"/>
      <c r="BM30" s="678"/>
      <c r="BN30" s="678"/>
      <c r="BO30" s="678"/>
      <c r="BP30" s="678"/>
      <c r="BQ30" s="678"/>
      <c r="BR30" s="678"/>
      <c r="BS30" s="678"/>
      <c r="BT30" s="678"/>
      <c r="BU30" s="678"/>
      <c r="BV30" s="678"/>
      <c r="BW30" s="679"/>
    </row>
    <row r="31" spans="1:75" s="20" customFormat="1" ht="15.75" thickBot="1">
      <c r="A31" s="215">
        <v>17</v>
      </c>
      <c r="B31" s="243">
        <v>352207150</v>
      </c>
      <c r="C31" s="128" t="s">
        <v>166</v>
      </c>
      <c r="D31" s="98">
        <v>4.5</v>
      </c>
      <c r="E31" s="240"/>
      <c r="F31" s="245">
        <v>2</v>
      </c>
      <c r="G31" s="240"/>
      <c r="H31" s="143"/>
      <c r="I31" s="143"/>
      <c r="J31" s="123">
        <v>2</v>
      </c>
      <c r="K31" s="240"/>
      <c r="L31" s="98"/>
      <c r="M31" s="245">
        <v>2</v>
      </c>
      <c r="N31" s="98">
        <v>4</v>
      </c>
      <c r="O31" s="143"/>
      <c r="P31" s="143"/>
      <c r="Q31" s="125">
        <v>2.5</v>
      </c>
      <c r="R31" s="126"/>
      <c r="S31" s="98"/>
      <c r="T31" s="126"/>
      <c r="U31" s="126"/>
      <c r="V31" s="223">
        <v>1</v>
      </c>
      <c r="W31" s="223">
        <v>1</v>
      </c>
      <c r="X31" s="133"/>
      <c r="Y31" s="84"/>
      <c r="Z31" s="89"/>
      <c r="AA31" s="89"/>
      <c r="AB31" s="90"/>
      <c r="AC31" s="90"/>
      <c r="AD31" s="90"/>
      <c r="AE31" s="128">
        <v>4</v>
      </c>
      <c r="AF31" s="128">
        <v>2</v>
      </c>
      <c r="AG31" s="98"/>
      <c r="AH31" s="126"/>
      <c r="AI31" s="126"/>
      <c r="AJ31" s="89"/>
      <c r="AK31" s="112">
        <v>2</v>
      </c>
      <c r="AL31" s="129"/>
      <c r="AM31" s="224"/>
      <c r="AN31" s="90"/>
      <c r="AO31" s="90"/>
      <c r="AP31" s="90"/>
      <c r="AQ31" s="90"/>
      <c r="AR31" s="129">
        <v>6</v>
      </c>
      <c r="AS31" s="244">
        <v>5.5</v>
      </c>
      <c r="AT31" s="102"/>
      <c r="AU31" s="104">
        <v>15.5</v>
      </c>
      <c r="AV31" s="104">
        <v>14</v>
      </c>
      <c r="AW31" s="104"/>
      <c r="AX31" s="132"/>
      <c r="AY31" s="90"/>
      <c r="AZ31" s="133"/>
      <c r="BA31" s="98">
        <v>4.5</v>
      </c>
      <c r="BB31" s="108">
        <f t="shared" ref="BB31:BC60" si="5">AU31+AN31+AG31+Z31+S31+L31+E31</f>
        <v>15.5</v>
      </c>
      <c r="BC31" s="109">
        <f t="shared" si="5"/>
        <v>18</v>
      </c>
      <c r="BD31" s="98">
        <v>4</v>
      </c>
      <c r="BE31" s="223">
        <v>1</v>
      </c>
      <c r="BF31" s="223">
        <v>1</v>
      </c>
      <c r="BG31" s="112">
        <v>2</v>
      </c>
      <c r="BH31" s="129">
        <v>6</v>
      </c>
      <c r="BI31" s="109">
        <f t="shared" si="1"/>
        <v>14</v>
      </c>
      <c r="BJ31" s="113">
        <f t="shared" si="2"/>
        <v>66</v>
      </c>
      <c r="BK31" s="677"/>
      <c r="BL31" s="678"/>
      <c r="BM31" s="678"/>
      <c r="BN31" s="678"/>
      <c r="BO31" s="678"/>
      <c r="BP31" s="678"/>
      <c r="BQ31" s="678"/>
      <c r="BR31" s="678"/>
      <c r="BS31" s="678"/>
      <c r="BT31" s="678"/>
      <c r="BU31" s="678"/>
      <c r="BV31" s="678"/>
      <c r="BW31" s="679"/>
    </row>
    <row r="32" spans="1:75" s="20" customFormat="1" ht="15.75" thickBot="1">
      <c r="A32" s="215">
        <v>18</v>
      </c>
      <c r="B32" s="243">
        <v>361200052</v>
      </c>
      <c r="C32" s="128" t="s">
        <v>256</v>
      </c>
      <c r="D32" s="98">
        <v>4</v>
      </c>
      <c r="E32" s="240"/>
      <c r="F32" s="249">
        <v>1.5</v>
      </c>
      <c r="G32" s="240"/>
      <c r="H32" s="143"/>
      <c r="I32" s="143"/>
      <c r="J32" s="123">
        <v>2</v>
      </c>
      <c r="K32" s="240"/>
      <c r="L32" s="98"/>
      <c r="M32" s="245">
        <v>1.5</v>
      </c>
      <c r="N32" s="98">
        <v>2</v>
      </c>
      <c r="O32" s="143"/>
      <c r="P32" s="143"/>
      <c r="Q32" s="125">
        <v>2.5</v>
      </c>
      <c r="R32" s="126"/>
      <c r="S32" s="84"/>
      <c r="T32" s="126"/>
      <c r="U32" s="126"/>
      <c r="V32" s="223">
        <v>1</v>
      </c>
      <c r="W32" s="223">
        <v>1</v>
      </c>
      <c r="X32" s="133"/>
      <c r="Y32" s="84"/>
      <c r="Z32" s="89"/>
      <c r="AA32" s="89"/>
      <c r="AB32" s="90"/>
      <c r="AC32" s="90"/>
      <c r="AD32" s="90"/>
      <c r="AE32" s="128">
        <v>5</v>
      </c>
      <c r="AF32" s="128">
        <v>2</v>
      </c>
      <c r="AG32" s="84"/>
      <c r="AH32" s="126"/>
      <c r="AI32" s="126"/>
      <c r="AJ32" s="89"/>
      <c r="AK32" s="112">
        <v>2</v>
      </c>
      <c r="AL32" s="129"/>
      <c r="AM32" s="224"/>
      <c r="AN32" s="90"/>
      <c r="AO32" s="90"/>
      <c r="AP32" s="90"/>
      <c r="AQ32" s="90"/>
      <c r="AR32" s="129">
        <v>9</v>
      </c>
      <c r="AS32" s="244">
        <v>9.5</v>
      </c>
      <c r="AT32" s="102"/>
      <c r="AU32" s="104">
        <v>24.5</v>
      </c>
      <c r="AV32" s="104">
        <v>18</v>
      </c>
      <c r="AW32" s="104"/>
      <c r="AX32" s="132"/>
      <c r="AY32" s="90"/>
      <c r="AZ32" s="133"/>
      <c r="BA32" s="98">
        <v>4</v>
      </c>
      <c r="BB32" s="108">
        <f t="shared" si="5"/>
        <v>24.5</v>
      </c>
      <c r="BC32" s="109">
        <f t="shared" si="5"/>
        <v>21</v>
      </c>
      <c r="BD32" s="98">
        <v>2</v>
      </c>
      <c r="BE32" s="223">
        <v>1</v>
      </c>
      <c r="BF32" s="223">
        <v>1</v>
      </c>
      <c r="BG32" s="112">
        <v>2</v>
      </c>
      <c r="BH32" s="129">
        <v>9</v>
      </c>
      <c r="BI32" s="109">
        <f t="shared" si="1"/>
        <v>19</v>
      </c>
      <c r="BJ32" s="113">
        <f t="shared" si="2"/>
        <v>83.5</v>
      </c>
      <c r="BK32" s="677"/>
      <c r="BL32" s="678"/>
      <c r="BM32" s="678"/>
      <c r="BN32" s="678"/>
      <c r="BO32" s="678"/>
      <c r="BP32" s="678"/>
      <c r="BQ32" s="678"/>
      <c r="BR32" s="678"/>
      <c r="BS32" s="678"/>
      <c r="BT32" s="678"/>
      <c r="BU32" s="678"/>
      <c r="BV32" s="678"/>
      <c r="BW32" s="679"/>
    </row>
    <row r="33" spans="1:76" s="20" customFormat="1" ht="15.75" thickBot="1">
      <c r="A33" s="215">
        <v>19</v>
      </c>
      <c r="B33" s="243">
        <v>361200326</v>
      </c>
      <c r="C33" s="128" t="s">
        <v>257</v>
      </c>
      <c r="D33" s="98">
        <v>1</v>
      </c>
      <c r="E33" s="240"/>
      <c r="F33" s="249">
        <v>0</v>
      </c>
      <c r="G33" s="240"/>
      <c r="H33" s="143"/>
      <c r="I33" s="143"/>
      <c r="J33" s="123">
        <v>2</v>
      </c>
      <c r="K33" s="240"/>
      <c r="L33" s="98"/>
      <c r="M33" s="245">
        <v>0.5</v>
      </c>
      <c r="N33" s="98">
        <v>2</v>
      </c>
      <c r="O33" s="143"/>
      <c r="P33" s="143"/>
      <c r="Q33" s="125">
        <v>0</v>
      </c>
      <c r="R33" s="126"/>
      <c r="S33" s="84"/>
      <c r="T33" s="126"/>
      <c r="U33" s="144"/>
      <c r="V33" s="223">
        <v>1</v>
      </c>
      <c r="W33" s="223">
        <v>1</v>
      </c>
      <c r="X33" s="133"/>
      <c r="Y33" s="84"/>
      <c r="Z33" s="89"/>
      <c r="AA33" s="89"/>
      <c r="AB33" s="90"/>
      <c r="AC33" s="90"/>
      <c r="AD33" s="90"/>
      <c r="AE33" s="128">
        <v>3</v>
      </c>
      <c r="AF33" s="128">
        <v>2</v>
      </c>
      <c r="AG33" s="84"/>
      <c r="AH33" s="126"/>
      <c r="AI33" s="144"/>
      <c r="AJ33" s="89"/>
      <c r="AK33" s="112">
        <v>3</v>
      </c>
      <c r="AL33" s="129"/>
      <c r="AM33" s="224"/>
      <c r="AN33" s="90"/>
      <c r="AO33" s="90"/>
      <c r="AP33" s="90"/>
      <c r="AQ33" s="90"/>
      <c r="AR33" s="129">
        <v>4.5</v>
      </c>
      <c r="AS33" s="244">
        <v>7</v>
      </c>
      <c r="AT33" s="184"/>
      <c r="AU33" s="104">
        <v>11.5</v>
      </c>
      <c r="AV33" s="104">
        <v>11</v>
      </c>
      <c r="AW33" s="104"/>
      <c r="AX33" s="132"/>
      <c r="AY33" s="90"/>
      <c r="AZ33" s="133"/>
      <c r="BA33" s="98">
        <v>1</v>
      </c>
      <c r="BB33" s="108">
        <f t="shared" si="5"/>
        <v>11.5</v>
      </c>
      <c r="BC33" s="109">
        <f t="shared" si="5"/>
        <v>11.5</v>
      </c>
      <c r="BD33" s="98">
        <v>2</v>
      </c>
      <c r="BE33" s="223">
        <v>1</v>
      </c>
      <c r="BF33" s="223">
        <v>1</v>
      </c>
      <c r="BG33" s="112">
        <v>3</v>
      </c>
      <c r="BH33" s="129">
        <v>4.5</v>
      </c>
      <c r="BI33" s="109">
        <f t="shared" si="1"/>
        <v>12</v>
      </c>
      <c r="BJ33" s="113">
        <f t="shared" si="2"/>
        <v>47.5</v>
      </c>
      <c r="BK33" s="677"/>
      <c r="BL33" s="678"/>
      <c r="BM33" s="678"/>
      <c r="BN33" s="678"/>
      <c r="BO33" s="678"/>
      <c r="BP33" s="678"/>
      <c r="BQ33" s="678"/>
      <c r="BR33" s="678"/>
      <c r="BS33" s="678"/>
      <c r="BT33" s="678"/>
      <c r="BU33" s="678"/>
      <c r="BV33" s="678"/>
      <c r="BW33" s="679"/>
    </row>
    <row r="34" spans="1:76" s="20" customFormat="1" ht="15.75" thickBot="1">
      <c r="A34" s="215">
        <v>20</v>
      </c>
      <c r="B34" s="243">
        <v>361200424</v>
      </c>
      <c r="C34" s="128" t="s">
        <v>258</v>
      </c>
      <c r="D34" s="98">
        <v>4.5</v>
      </c>
      <c r="E34" s="98"/>
      <c r="F34" s="98">
        <v>2.5</v>
      </c>
      <c r="G34" s="98"/>
      <c r="H34" s="112"/>
      <c r="I34" s="112"/>
      <c r="J34" s="125">
        <v>2.5</v>
      </c>
      <c r="K34" s="98"/>
      <c r="L34" s="98"/>
      <c r="M34" s="98">
        <v>2</v>
      </c>
      <c r="N34" s="98">
        <v>4</v>
      </c>
      <c r="O34" s="112"/>
      <c r="P34" s="112"/>
      <c r="Q34" s="125">
        <v>2.5</v>
      </c>
      <c r="R34" s="126"/>
      <c r="S34" s="98"/>
      <c r="T34" s="126"/>
      <c r="U34" s="126"/>
      <c r="V34" s="223">
        <v>1</v>
      </c>
      <c r="W34" s="223">
        <v>1</v>
      </c>
      <c r="X34" s="133"/>
      <c r="Y34" s="84"/>
      <c r="Z34" s="89"/>
      <c r="AA34" s="89"/>
      <c r="AB34" s="90"/>
      <c r="AC34" s="90"/>
      <c r="AD34" s="90"/>
      <c r="AE34" s="128">
        <v>5</v>
      </c>
      <c r="AF34" s="128">
        <v>2</v>
      </c>
      <c r="AG34" s="98"/>
      <c r="AH34" s="126"/>
      <c r="AI34" s="126"/>
      <c r="AJ34" s="89"/>
      <c r="AK34" s="112">
        <v>3</v>
      </c>
      <c r="AL34" s="129"/>
      <c r="AM34" s="224"/>
      <c r="AN34" s="90"/>
      <c r="AO34" s="90"/>
      <c r="AP34" s="90"/>
      <c r="AQ34" s="90"/>
      <c r="AR34" s="129">
        <v>9.5</v>
      </c>
      <c r="AS34" s="244">
        <v>5</v>
      </c>
      <c r="AT34" s="102"/>
      <c r="AU34" s="103">
        <v>20</v>
      </c>
      <c r="AV34" s="104">
        <v>19.5</v>
      </c>
      <c r="AW34" s="104"/>
      <c r="AX34" s="132"/>
      <c r="AY34" s="90"/>
      <c r="AZ34" s="133"/>
      <c r="BA34" s="98">
        <v>4.5</v>
      </c>
      <c r="BB34" s="108">
        <f t="shared" si="5"/>
        <v>20</v>
      </c>
      <c r="BC34" s="109">
        <f t="shared" si="5"/>
        <v>24</v>
      </c>
      <c r="BD34" s="98">
        <v>4</v>
      </c>
      <c r="BE34" s="223">
        <v>1</v>
      </c>
      <c r="BF34" s="223">
        <v>1</v>
      </c>
      <c r="BG34" s="112">
        <v>3</v>
      </c>
      <c r="BH34" s="129">
        <v>9.5</v>
      </c>
      <c r="BI34" s="109">
        <f t="shared" si="1"/>
        <v>15</v>
      </c>
      <c r="BJ34" s="113">
        <f t="shared" si="2"/>
        <v>82</v>
      </c>
      <c r="BK34" s="677"/>
      <c r="BL34" s="678"/>
      <c r="BM34" s="678"/>
      <c r="BN34" s="678"/>
      <c r="BO34" s="678"/>
      <c r="BP34" s="678"/>
      <c r="BQ34" s="678"/>
      <c r="BR34" s="678"/>
      <c r="BS34" s="678"/>
      <c r="BT34" s="678"/>
      <c r="BU34" s="678"/>
      <c r="BV34" s="678"/>
      <c r="BW34" s="679"/>
    </row>
    <row r="35" spans="1:76" s="20" customFormat="1" ht="15.75" thickBot="1">
      <c r="A35" s="215">
        <v>21</v>
      </c>
      <c r="B35" s="243">
        <v>361200534</v>
      </c>
      <c r="C35" s="128" t="s">
        <v>259</v>
      </c>
      <c r="D35" s="98">
        <v>0</v>
      </c>
      <c r="E35" s="98"/>
      <c r="F35" s="98">
        <v>0.5</v>
      </c>
      <c r="G35" s="98"/>
      <c r="H35" s="112"/>
      <c r="I35" s="112"/>
      <c r="J35" s="125">
        <v>1.5</v>
      </c>
      <c r="K35" s="98"/>
      <c r="L35" s="98"/>
      <c r="M35" s="98">
        <v>0.5</v>
      </c>
      <c r="N35" s="98">
        <v>2</v>
      </c>
      <c r="O35" s="112"/>
      <c r="P35" s="112"/>
      <c r="Q35" s="125">
        <v>1.5</v>
      </c>
      <c r="R35" s="177"/>
      <c r="S35" s="98"/>
      <c r="T35" s="177"/>
      <c r="U35" s="177"/>
      <c r="V35" s="250">
        <v>1</v>
      </c>
      <c r="W35" s="250">
        <v>1</v>
      </c>
      <c r="X35" s="125"/>
      <c r="Y35" s="98"/>
      <c r="Z35" s="112"/>
      <c r="AA35" s="112"/>
      <c r="AB35" s="129"/>
      <c r="AC35" s="129"/>
      <c r="AD35" s="129"/>
      <c r="AE35" s="178">
        <v>3.5</v>
      </c>
      <c r="AF35" s="178">
        <v>2</v>
      </c>
      <c r="AG35" s="98"/>
      <c r="AH35" s="177"/>
      <c r="AI35" s="177"/>
      <c r="AJ35" s="112"/>
      <c r="AK35" s="112">
        <v>3</v>
      </c>
      <c r="AL35" s="129"/>
      <c r="AM35" s="251"/>
      <c r="AN35" s="129"/>
      <c r="AO35" s="129"/>
      <c r="AP35" s="129"/>
      <c r="AQ35" s="129"/>
      <c r="AR35" s="129">
        <v>6.5</v>
      </c>
      <c r="AS35" s="244">
        <v>7.5</v>
      </c>
      <c r="AT35" s="184"/>
      <c r="AU35" s="104">
        <v>17</v>
      </c>
      <c r="AV35" s="104">
        <v>14</v>
      </c>
      <c r="AW35" s="104"/>
      <c r="AX35" s="132"/>
      <c r="AY35" s="90"/>
      <c r="AZ35" s="133"/>
      <c r="BA35" s="98">
        <v>0</v>
      </c>
      <c r="BB35" s="108">
        <f t="shared" si="5"/>
        <v>17</v>
      </c>
      <c r="BC35" s="109">
        <f t="shared" si="5"/>
        <v>15</v>
      </c>
      <c r="BD35" s="98">
        <v>2</v>
      </c>
      <c r="BE35" s="250">
        <v>1</v>
      </c>
      <c r="BF35" s="250">
        <v>1</v>
      </c>
      <c r="BG35" s="112">
        <v>3</v>
      </c>
      <c r="BH35" s="129">
        <v>6.5</v>
      </c>
      <c r="BI35" s="109">
        <f t="shared" si="1"/>
        <v>14</v>
      </c>
      <c r="BJ35" s="113">
        <f t="shared" si="2"/>
        <v>59.5</v>
      </c>
      <c r="BK35" s="677"/>
      <c r="BL35" s="678"/>
      <c r="BM35" s="678"/>
      <c r="BN35" s="678"/>
      <c r="BO35" s="678"/>
      <c r="BP35" s="678"/>
      <c r="BQ35" s="678"/>
      <c r="BR35" s="678"/>
      <c r="BS35" s="678"/>
      <c r="BT35" s="678"/>
      <c r="BU35" s="678"/>
      <c r="BV35" s="678"/>
      <c r="BW35" s="679"/>
    </row>
    <row r="36" spans="1:76" s="20" customFormat="1" ht="15.75" thickBot="1">
      <c r="A36" s="215">
        <v>22</v>
      </c>
      <c r="B36" s="243">
        <v>361200757</v>
      </c>
      <c r="C36" s="128" t="s">
        <v>260</v>
      </c>
      <c r="D36" s="98">
        <v>5</v>
      </c>
      <c r="E36" s="98"/>
      <c r="F36" s="98">
        <v>2.5</v>
      </c>
      <c r="G36" s="98"/>
      <c r="H36" s="112"/>
      <c r="I36" s="112"/>
      <c r="J36" s="125">
        <v>2</v>
      </c>
      <c r="K36" s="98"/>
      <c r="L36" s="98"/>
      <c r="M36" s="98">
        <v>2</v>
      </c>
      <c r="N36" s="98">
        <v>3</v>
      </c>
      <c r="O36" s="112"/>
      <c r="P36" s="112"/>
      <c r="Q36" s="125">
        <v>2.5</v>
      </c>
      <c r="R36" s="177"/>
      <c r="S36" s="98"/>
      <c r="T36" s="177"/>
      <c r="U36" s="177"/>
      <c r="V36" s="250">
        <v>0.5</v>
      </c>
      <c r="W36" s="250">
        <v>0.5</v>
      </c>
      <c r="X36" s="125"/>
      <c r="Y36" s="98"/>
      <c r="Z36" s="112"/>
      <c r="AA36" s="112"/>
      <c r="AB36" s="129"/>
      <c r="AC36" s="129"/>
      <c r="AD36" s="129"/>
      <c r="AE36" s="182">
        <v>5</v>
      </c>
      <c r="AF36" s="182">
        <v>2</v>
      </c>
      <c r="AG36" s="98"/>
      <c r="AH36" s="177"/>
      <c r="AI36" s="177"/>
      <c r="AJ36" s="112"/>
      <c r="AK36" s="112">
        <v>3</v>
      </c>
      <c r="AL36" s="129"/>
      <c r="AM36" s="251"/>
      <c r="AN36" s="129"/>
      <c r="AO36" s="129"/>
      <c r="AP36" s="129"/>
      <c r="AQ36" s="129"/>
      <c r="AR36" s="129">
        <v>9</v>
      </c>
      <c r="AS36" s="244">
        <v>9.5</v>
      </c>
      <c r="AT36" s="184"/>
      <c r="AU36" s="104">
        <v>18.5</v>
      </c>
      <c r="AV36" s="104">
        <v>19</v>
      </c>
      <c r="AW36" s="104"/>
      <c r="AX36" s="132"/>
      <c r="AY36" s="90"/>
      <c r="AZ36" s="133"/>
      <c r="BA36" s="98">
        <v>5</v>
      </c>
      <c r="BB36" s="108">
        <v>18.5</v>
      </c>
      <c r="BC36" s="109">
        <v>22</v>
      </c>
      <c r="BD36" s="98">
        <v>3</v>
      </c>
      <c r="BE36" s="250">
        <v>0.5</v>
      </c>
      <c r="BF36" s="250">
        <v>0.5</v>
      </c>
      <c r="BG36" s="112">
        <v>3</v>
      </c>
      <c r="BH36" s="129">
        <v>9</v>
      </c>
      <c r="BI36" s="108">
        <v>12</v>
      </c>
      <c r="BJ36" s="113">
        <f t="shared" si="2"/>
        <v>73.5</v>
      </c>
      <c r="BK36" s="677"/>
      <c r="BL36" s="678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9"/>
    </row>
    <row r="37" spans="1:76" s="20" customFormat="1" ht="15.75" thickBot="1">
      <c r="A37" s="215">
        <v>23</v>
      </c>
      <c r="B37" s="252">
        <v>361201271</v>
      </c>
      <c r="C37" s="253" t="s">
        <v>261</v>
      </c>
      <c r="D37" s="98">
        <v>2</v>
      </c>
      <c r="E37" s="98"/>
      <c r="F37" s="98">
        <v>1.5</v>
      </c>
      <c r="G37" s="98"/>
      <c r="H37" s="112"/>
      <c r="I37" s="112"/>
      <c r="J37" s="125">
        <v>2</v>
      </c>
      <c r="K37" s="98"/>
      <c r="L37" s="98"/>
      <c r="M37" s="98">
        <v>1.5</v>
      </c>
      <c r="N37" s="98">
        <v>1</v>
      </c>
      <c r="O37" s="112"/>
      <c r="P37" s="112"/>
      <c r="Q37" s="125">
        <v>1.5</v>
      </c>
      <c r="R37" s="177"/>
      <c r="S37" s="98"/>
      <c r="T37" s="177"/>
      <c r="U37" s="177"/>
      <c r="V37" s="250">
        <v>0.5</v>
      </c>
      <c r="W37" s="250">
        <v>0.5</v>
      </c>
      <c r="X37" s="125"/>
      <c r="Y37" s="98"/>
      <c r="Z37" s="112"/>
      <c r="AA37" s="112"/>
      <c r="AB37" s="129"/>
      <c r="AC37" s="129"/>
      <c r="AD37" s="129"/>
      <c r="AE37" s="182">
        <v>4</v>
      </c>
      <c r="AF37" s="182">
        <v>2</v>
      </c>
      <c r="AG37" s="98"/>
      <c r="AH37" s="177"/>
      <c r="AI37" s="177"/>
      <c r="AJ37" s="112"/>
      <c r="AK37" s="112">
        <v>3</v>
      </c>
      <c r="AL37" s="129"/>
      <c r="AM37" s="251"/>
      <c r="AN37" s="129"/>
      <c r="AO37" s="129"/>
      <c r="AP37" s="129"/>
      <c r="AQ37" s="129"/>
      <c r="AR37" s="129">
        <v>3.5</v>
      </c>
      <c r="AS37" s="244">
        <v>2.5</v>
      </c>
      <c r="AT37" s="184"/>
      <c r="AU37" s="104">
        <v>13</v>
      </c>
      <c r="AV37" s="104">
        <v>19</v>
      </c>
      <c r="AW37" s="104"/>
      <c r="AX37" s="132"/>
      <c r="AY37" s="90"/>
      <c r="AZ37" s="133"/>
      <c r="BA37" s="98">
        <v>2</v>
      </c>
      <c r="BB37" s="108">
        <v>13</v>
      </c>
      <c r="BC37" s="109">
        <v>26.5</v>
      </c>
      <c r="BD37" s="98">
        <v>1</v>
      </c>
      <c r="BE37" s="250">
        <v>0.5</v>
      </c>
      <c r="BF37" s="250">
        <v>0.5</v>
      </c>
      <c r="BG37" s="112">
        <v>3</v>
      </c>
      <c r="BH37" s="129">
        <v>3.5</v>
      </c>
      <c r="BI37" s="108">
        <v>3.5</v>
      </c>
      <c r="BJ37" s="113">
        <f t="shared" si="2"/>
        <v>53.5</v>
      </c>
      <c r="BK37" s="677"/>
      <c r="BL37" s="678"/>
      <c r="BM37" s="678"/>
      <c r="BN37" s="678"/>
      <c r="BO37" s="678"/>
      <c r="BP37" s="678"/>
      <c r="BQ37" s="678"/>
      <c r="BR37" s="678"/>
      <c r="BS37" s="678"/>
      <c r="BT37" s="678"/>
      <c r="BU37" s="678"/>
      <c r="BV37" s="678"/>
      <c r="BW37" s="679"/>
    </row>
    <row r="38" spans="1:76" s="20" customFormat="1" ht="15.75" thickBot="1">
      <c r="A38" s="215">
        <v>24</v>
      </c>
      <c r="B38" s="254">
        <v>321205208</v>
      </c>
      <c r="C38" s="92" t="s">
        <v>262</v>
      </c>
      <c r="D38" s="98">
        <v>4.5</v>
      </c>
      <c r="E38" s="98"/>
      <c r="F38" s="98">
        <v>2</v>
      </c>
      <c r="G38" s="98"/>
      <c r="H38" s="112"/>
      <c r="I38" s="112"/>
      <c r="J38" s="125">
        <v>1.5</v>
      </c>
      <c r="K38" s="98"/>
      <c r="L38" s="98"/>
      <c r="M38" s="98">
        <v>2.5</v>
      </c>
      <c r="N38" s="98">
        <v>2.5</v>
      </c>
      <c r="O38" s="112"/>
      <c r="P38" s="112"/>
      <c r="Q38" s="125">
        <v>1</v>
      </c>
      <c r="R38" s="177"/>
      <c r="S38" s="98"/>
      <c r="T38" s="177"/>
      <c r="U38" s="177"/>
      <c r="V38" s="250">
        <v>0.5</v>
      </c>
      <c r="W38" s="250">
        <v>0.5</v>
      </c>
      <c r="X38" s="125"/>
      <c r="Y38" s="98"/>
      <c r="Z38" s="112"/>
      <c r="AA38" s="112"/>
      <c r="AB38" s="129"/>
      <c r="AC38" s="129"/>
      <c r="AD38" s="129"/>
      <c r="AE38" s="255">
        <v>5</v>
      </c>
      <c r="AF38" s="183">
        <v>2</v>
      </c>
      <c r="AG38" s="98"/>
      <c r="AH38" s="177"/>
      <c r="AI38" s="177"/>
      <c r="AJ38" s="112"/>
      <c r="AK38" s="112">
        <v>3</v>
      </c>
      <c r="AL38" s="129"/>
      <c r="AM38" s="251"/>
      <c r="AN38" s="129"/>
      <c r="AO38" s="129"/>
      <c r="AP38" s="129"/>
      <c r="AQ38" s="129"/>
      <c r="AR38" s="129">
        <v>7.5</v>
      </c>
      <c r="AS38" s="244">
        <v>6.5</v>
      </c>
      <c r="AT38" s="184"/>
      <c r="AU38" s="104">
        <v>14.5</v>
      </c>
      <c r="AV38" s="104">
        <v>20.5</v>
      </c>
      <c r="AW38" s="104"/>
      <c r="AX38" s="132"/>
      <c r="AY38" s="90"/>
      <c r="AZ38" s="133"/>
      <c r="BA38" s="98">
        <v>4.5</v>
      </c>
      <c r="BB38" s="108">
        <v>14.5</v>
      </c>
      <c r="BC38" s="109">
        <v>14.5</v>
      </c>
      <c r="BD38" s="98">
        <v>2.5</v>
      </c>
      <c r="BE38" s="250">
        <v>0.5</v>
      </c>
      <c r="BF38" s="250">
        <v>0.5</v>
      </c>
      <c r="BG38" s="112">
        <v>3</v>
      </c>
      <c r="BH38" s="129">
        <v>7.5</v>
      </c>
      <c r="BI38" s="108">
        <v>7.5</v>
      </c>
      <c r="BJ38" s="113">
        <f t="shared" si="2"/>
        <v>55</v>
      </c>
      <c r="BK38" s="677"/>
      <c r="BL38" s="678"/>
      <c r="BM38" s="678"/>
      <c r="BN38" s="678"/>
      <c r="BO38" s="678"/>
      <c r="BP38" s="678"/>
      <c r="BQ38" s="678"/>
      <c r="BR38" s="678"/>
      <c r="BS38" s="678"/>
      <c r="BT38" s="678"/>
      <c r="BU38" s="678"/>
      <c r="BV38" s="678"/>
      <c r="BW38" s="679"/>
    </row>
    <row r="39" spans="1:76" s="20" customFormat="1" ht="15.75" thickBot="1">
      <c r="A39" s="215">
        <v>25</v>
      </c>
      <c r="B39" s="256">
        <v>331202261</v>
      </c>
      <c r="C39" s="128" t="s">
        <v>263</v>
      </c>
      <c r="D39" s="98">
        <v>3</v>
      </c>
      <c r="E39" s="98"/>
      <c r="F39" s="98">
        <v>0.5</v>
      </c>
      <c r="G39" s="98"/>
      <c r="H39" s="112"/>
      <c r="I39" s="112"/>
      <c r="J39" s="125">
        <v>2.5</v>
      </c>
      <c r="K39" s="98"/>
      <c r="L39" s="98"/>
      <c r="M39" s="98">
        <v>1.5</v>
      </c>
      <c r="N39" s="98">
        <v>2</v>
      </c>
      <c r="O39" s="112"/>
      <c r="P39" s="112"/>
      <c r="Q39" s="125">
        <v>1</v>
      </c>
      <c r="R39" s="177"/>
      <c r="S39" s="98"/>
      <c r="T39" s="177"/>
      <c r="U39" s="177"/>
      <c r="V39" s="250">
        <v>0.5</v>
      </c>
      <c r="W39" s="250">
        <v>0.5</v>
      </c>
      <c r="X39" s="125"/>
      <c r="Y39" s="98"/>
      <c r="Z39" s="112"/>
      <c r="AA39" s="112"/>
      <c r="AB39" s="129"/>
      <c r="AC39" s="129"/>
      <c r="AD39" s="129"/>
      <c r="AE39" s="177">
        <v>5</v>
      </c>
      <c r="AF39" s="177">
        <v>2</v>
      </c>
      <c r="AG39" s="98"/>
      <c r="AH39" s="177"/>
      <c r="AI39" s="177"/>
      <c r="AJ39" s="112"/>
      <c r="AK39" s="112">
        <v>3</v>
      </c>
      <c r="AL39" s="129"/>
      <c r="AM39" s="251"/>
      <c r="AN39" s="129"/>
      <c r="AO39" s="129"/>
      <c r="AP39" s="129"/>
      <c r="AQ39" s="129"/>
      <c r="AR39" s="129">
        <v>6.5</v>
      </c>
      <c r="AS39" s="244">
        <v>6.5</v>
      </c>
      <c r="AT39" s="184"/>
      <c r="AU39" s="104">
        <v>12.5</v>
      </c>
      <c r="AV39" s="104">
        <v>10</v>
      </c>
      <c r="AW39" s="104"/>
      <c r="AX39" s="132"/>
      <c r="AY39" s="90"/>
      <c r="AZ39" s="133"/>
      <c r="BA39" s="98">
        <v>3</v>
      </c>
      <c r="BB39" s="108">
        <v>12.5</v>
      </c>
      <c r="BC39" s="109">
        <v>13</v>
      </c>
      <c r="BD39" s="98">
        <v>2</v>
      </c>
      <c r="BE39" s="250">
        <v>0.5</v>
      </c>
      <c r="BF39" s="250">
        <v>0.5</v>
      </c>
      <c r="BG39" s="112">
        <v>3</v>
      </c>
      <c r="BH39" s="129">
        <v>6.5</v>
      </c>
      <c r="BI39" s="108">
        <v>7.5</v>
      </c>
      <c r="BJ39" s="113">
        <f t="shared" si="2"/>
        <v>48.5</v>
      </c>
      <c r="BK39" s="677"/>
      <c r="BL39" s="678"/>
      <c r="BM39" s="678"/>
      <c r="BN39" s="678"/>
      <c r="BO39" s="678"/>
      <c r="BP39" s="678"/>
      <c r="BQ39" s="678"/>
      <c r="BR39" s="678"/>
      <c r="BS39" s="678"/>
      <c r="BT39" s="678"/>
      <c r="BU39" s="678"/>
      <c r="BV39" s="678"/>
      <c r="BW39" s="679"/>
    </row>
    <row r="40" spans="1:76" s="20" customFormat="1" ht="15.75" thickBot="1">
      <c r="A40" s="215">
        <v>26</v>
      </c>
      <c r="B40" s="256">
        <v>331203051</v>
      </c>
      <c r="C40" s="128" t="s">
        <v>264</v>
      </c>
      <c r="D40" s="98">
        <v>3</v>
      </c>
      <c r="E40" s="98"/>
      <c r="F40" s="98">
        <v>1.5</v>
      </c>
      <c r="G40" s="98"/>
      <c r="H40" s="112"/>
      <c r="I40" s="112"/>
      <c r="J40" s="125">
        <v>2.5</v>
      </c>
      <c r="K40" s="98"/>
      <c r="L40" s="98"/>
      <c r="M40" s="98">
        <v>1.5</v>
      </c>
      <c r="N40" s="98">
        <v>2.5</v>
      </c>
      <c r="O40" s="112"/>
      <c r="P40" s="112"/>
      <c r="Q40" s="125">
        <v>1.5</v>
      </c>
      <c r="R40" s="177"/>
      <c r="S40" s="98"/>
      <c r="T40" s="177"/>
      <c r="U40" s="177"/>
      <c r="V40" s="250">
        <v>0.5</v>
      </c>
      <c r="W40" s="250">
        <v>0.5</v>
      </c>
      <c r="X40" s="125"/>
      <c r="Y40" s="98"/>
      <c r="Z40" s="112"/>
      <c r="AA40" s="112"/>
      <c r="AB40" s="129"/>
      <c r="AC40" s="129"/>
      <c r="AD40" s="129"/>
      <c r="AE40" s="177">
        <v>5</v>
      </c>
      <c r="AF40" s="177">
        <v>2</v>
      </c>
      <c r="AG40" s="98"/>
      <c r="AH40" s="177"/>
      <c r="AI40" s="177"/>
      <c r="AJ40" s="112"/>
      <c r="AK40" s="112">
        <v>3</v>
      </c>
      <c r="AL40" s="129"/>
      <c r="AM40" s="251"/>
      <c r="AN40" s="129"/>
      <c r="AO40" s="129"/>
      <c r="AP40" s="129"/>
      <c r="AQ40" s="129"/>
      <c r="AR40" s="129">
        <v>7.5</v>
      </c>
      <c r="AS40" s="244">
        <v>8.5</v>
      </c>
      <c r="AT40" s="184"/>
      <c r="AU40" s="104">
        <v>16.5</v>
      </c>
      <c r="AV40" s="104">
        <v>14</v>
      </c>
      <c r="AW40" s="104"/>
      <c r="AX40" s="132"/>
      <c r="AY40" s="90"/>
      <c r="AZ40" s="133"/>
      <c r="BA40" s="98">
        <v>3</v>
      </c>
      <c r="BB40" s="108">
        <f t="shared" si="5"/>
        <v>16.5</v>
      </c>
      <c r="BC40" s="109">
        <v>10.5</v>
      </c>
      <c r="BD40" s="98">
        <v>2.5</v>
      </c>
      <c r="BE40" s="250">
        <v>0.5</v>
      </c>
      <c r="BF40" s="250">
        <v>0.5</v>
      </c>
      <c r="BG40" s="112">
        <v>3</v>
      </c>
      <c r="BH40" s="129">
        <v>7.5</v>
      </c>
      <c r="BI40" s="108">
        <f>AZ40+AS40+AL40+AE40+X40+Q40+J40</f>
        <v>17.5</v>
      </c>
      <c r="BJ40" s="113">
        <f t="shared" si="2"/>
        <v>61.5</v>
      </c>
      <c r="BK40" s="677"/>
      <c r="BL40" s="678"/>
      <c r="BM40" s="678"/>
      <c r="BN40" s="678"/>
      <c r="BO40" s="678"/>
      <c r="BP40" s="678"/>
      <c r="BQ40" s="678"/>
      <c r="BR40" s="678"/>
      <c r="BS40" s="678"/>
      <c r="BT40" s="678"/>
      <c r="BU40" s="678"/>
      <c r="BV40" s="678"/>
      <c r="BW40" s="679"/>
      <c r="BX40" s="185"/>
    </row>
    <row r="41" spans="1:76" s="20" customFormat="1" ht="15.75" thickBot="1">
      <c r="A41" s="215">
        <v>27</v>
      </c>
      <c r="B41" s="256">
        <v>331203267</v>
      </c>
      <c r="C41" s="128" t="s">
        <v>265</v>
      </c>
      <c r="D41" s="98">
        <v>1.5</v>
      </c>
      <c r="E41" s="98"/>
      <c r="F41" s="98">
        <v>2.5</v>
      </c>
      <c r="G41" s="98"/>
      <c r="H41" s="112"/>
      <c r="I41" s="112"/>
      <c r="J41" s="125">
        <v>2</v>
      </c>
      <c r="K41" s="98"/>
      <c r="L41" s="98"/>
      <c r="M41" s="98">
        <v>1</v>
      </c>
      <c r="N41" s="98">
        <v>1</v>
      </c>
      <c r="O41" s="112"/>
      <c r="P41" s="112"/>
      <c r="Q41" s="125">
        <v>2</v>
      </c>
      <c r="R41" s="177"/>
      <c r="S41" s="98"/>
      <c r="T41" s="177"/>
      <c r="U41" s="177"/>
      <c r="V41" s="250">
        <v>0.5</v>
      </c>
      <c r="W41" s="250">
        <v>0.5</v>
      </c>
      <c r="X41" s="125"/>
      <c r="Y41" s="98"/>
      <c r="Z41" s="112"/>
      <c r="AA41" s="112"/>
      <c r="AB41" s="129"/>
      <c r="AC41" s="129"/>
      <c r="AD41" s="129"/>
      <c r="AE41" s="177">
        <v>5</v>
      </c>
      <c r="AF41" s="177">
        <v>1.5</v>
      </c>
      <c r="AG41" s="98"/>
      <c r="AH41" s="177"/>
      <c r="AI41" s="177"/>
      <c r="AJ41" s="112"/>
      <c r="AK41" s="112">
        <v>3</v>
      </c>
      <c r="AL41" s="129"/>
      <c r="AM41" s="251"/>
      <c r="AN41" s="129"/>
      <c r="AO41" s="129"/>
      <c r="AP41" s="129"/>
      <c r="AQ41" s="129"/>
      <c r="AR41" s="129">
        <v>4.5</v>
      </c>
      <c r="AS41" s="244">
        <v>3</v>
      </c>
      <c r="AT41" s="184"/>
      <c r="AU41" s="104">
        <v>12</v>
      </c>
      <c r="AV41" s="104">
        <v>8.5</v>
      </c>
      <c r="AW41" s="104"/>
      <c r="AX41" s="132"/>
      <c r="AY41" s="90"/>
      <c r="AZ41" s="133"/>
      <c r="BA41" s="98">
        <v>1.5</v>
      </c>
      <c r="BB41" s="108">
        <v>12</v>
      </c>
      <c r="BC41" s="109">
        <v>2</v>
      </c>
      <c r="BD41" s="98">
        <v>1</v>
      </c>
      <c r="BE41" s="250">
        <v>0.5</v>
      </c>
      <c r="BF41" s="250">
        <v>0.5</v>
      </c>
      <c r="BG41" s="112">
        <v>3</v>
      </c>
      <c r="BH41" s="129">
        <v>4.5</v>
      </c>
      <c r="BI41" s="108">
        <v>5</v>
      </c>
      <c r="BJ41" s="113">
        <f t="shared" si="2"/>
        <v>30</v>
      </c>
      <c r="BK41" s="677"/>
      <c r="BL41" s="678"/>
      <c r="BM41" s="678"/>
      <c r="BN41" s="678"/>
      <c r="BO41" s="678"/>
      <c r="BP41" s="678"/>
      <c r="BQ41" s="678"/>
      <c r="BR41" s="678"/>
      <c r="BS41" s="678"/>
      <c r="BT41" s="678"/>
      <c r="BU41" s="678"/>
      <c r="BV41" s="678"/>
      <c r="BW41" s="679"/>
      <c r="BX41" s="185"/>
    </row>
    <row r="42" spans="1:76" s="20" customFormat="1" ht="15" thickBot="1">
      <c r="A42" s="215">
        <v>28</v>
      </c>
      <c r="B42" s="256">
        <v>332203170</v>
      </c>
      <c r="C42" s="128" t="s">
        <v>266</v>
      </c>
      <c r="D42" s="98">
        <v>1.5</v>
      </c>
      <c r="E42" s="98"/>
      <c r="F42" s="98">
        <v>1.5</v>
      </c>
      <c r="G42" s="98"/>
      <c r="H42" s="112"/>
      <c r="I42" s="112"/>
      <c r="J42" s="125">
        <v>1</v>
      </c>
      <c r="K42" s="98"/>
      <c r="L42" s="98"/>
      <c r="M42" s="98">
        <v>1.5</v>
      </c>
      <c r="N42" s="98">
        <v>2</v>
      </c>
      <c r="O42" s="112"/>
      <c r="P42" s="112"/>
      <c r="Q42" s="125">
        <v>0</v>
      </c>
      <c r="R42" s="177"/>
      <c r="S42" s="98"/>
      <c r="T42" s="177"/>
      <c r="U42" s="177"/>
      <c r="V42" s="257">
        <v>0.5</v>
      </c>
      <c r="W42" s="257">
        <v>0.5</v>
      </c>
      <c r="X42" s="125"/>
      <c r="Y42" s="98"/>
      <c r="Z42" s="112"/>
      <c r="AA42" s="112"/>
      <c r="AB42" s="129"/>
      <c r="AC42" s="129"/>
      <c r="AD42" s="129"/>
      <c r="AE42" s="177">
        <v>5</v>
      </c>
      <c r="AF42" s="177">
        <v>2</v>
      </c>
      <c r="AG42" s="98"/>
      <c r="AH42" s="177"/>
      <c r="AI42" s="177"/>
      <c r="AJ42" s="112"/>
      <c r="AK42" s="112">
        <v>3</v>
      </c>
      <c r="AL42" s="129"/>
      <c r="AM42" s="251"/>
      <c r="AN42" s="129"/>
      <c r="AO42" s="129"/>
      <c r="AP42" s="129"/>
      <c r="AQ42" s="129"/>
      <c r="AR42" s="129">
        <v>5</v>
      </c>
      <c r="AS42" s="244">
        <v>4.5</v>
      </c>
      <c r="AT42" s="184"/>
      <c r="AU42" s="104">
        <v>18</v>
      </c>
      <c r="AV42" s="104">
        <v>17.5</v>
      </c>
      <c r="AW42" s="104"/>
      <c r="AX42" s="132"/>
      <c r="AY42" s="90"/>
      <c r="AZ42" s="133"/>
      <c r="BA42" s="98">
        <v>1.5</v>
      </c>
      <c r="BB42" s="108">
        <v>18</v>
      </c>
      <c r="BC42" s="109">
        <v>10.5</v>
      </c>
      <c r="BD42" s="98">
        <v>2</v>
      </c>
      <c r="BE42" s="257">
        <v>0.5</v>
      </c>
      <c r="BF42" s="257">
        <v>0.5</v>
      </c>
      <c r="BG42" s="112">
        <v>3</v>
      </c>
      <c r="BH42" s="129">
        <v>5</v>
      </c>
      <c r="BI42" s="108">
        <v>7</v>
      </c>
      <c r="BJ42" s="113">
        <f t="shared" si="2"/>
        <v>48</v>
      </c>
      <c r="BK42" s="677"/>
      <c r="BL42" s="678"/>
      <c r="BM42" s="678"/>
      <c r="BN42" s="678"/>
      <c r="BO42" s="678"/>
      <c r="BP42" s="678"/>
      <c r="BQ42" s="678"/>
      <c r="BR42" s="678"/>
      <c r="BS42" s="678"/>
      <c r="BT42" s="678"/>
      <c r="BU42" s="678"/>
      <c r="BV42" s="678"/>
      <c r="BW42" s="679"/>
      <c r="BX42" s="185"/>
    </row>
    <row r="43" spans="1:76" s="20" customFormat="1" ht="15.75" thickBot="1">
      <c r="A43" s="215">
        <v>29</v>
      </c>
      <c r="B43" s="256">
        <v>332210966</v>
      </c>
      <c r="C43" s="128" t="s">
        <v>267</v>
      </c>
      <c r="D43" s="98">
        <v>2.5</v>
      </c>
      <c r="E43" s="98"/>
      <c r="F43" s="98">
        <v>2</v>
      </c>
      <c r="G43" s="98"/>
      <c r="H43" s="112"/>
      <c r="I43" s="112"/>
      <c r="J43" s="125">
        <v>2</v>
      </c>
      <c r="K43" s="98"/>
      <c r="L43" s="98"/>
      <c r="M43" s="98">
        <v>1.5</v>
      </c>
      <c r="N43" s="98">
        <v>3</v>
      </c>
      <c r="O43" s="112"/>
      <c r="P43" s="112"/>
      <c r="Q43" s="125">
        <v>1.5</v>
      </c>
      <c r="R43" s="177"/>
      <c r="S43" s="98"/>
      <c r="T43" s="177"/>
      <c r="U43" s="177"/>
      <c r="V43" s="250">
        <v>0.5</v>
      </c>
      <c r="W43" s="250">
        <v>0.5</v>
      </c>
      <c r="X43" s="125"/>
      <c r="Y43" s="98"/>
      <c r="Z43" s="112"/>
      <c r="AA43" s="112"/>
      <c r="AB43" s="129"/>
      <c r="AC43" s="129"/>
      <c r="AD43" s="129"/>
      <c r="AE43" s="177">
        <v>5</v>
      </c>
      <c r="AF43" s="177">
        <v>2</v>
      </c>
      <c r="AG43" s="98"/>
      <c r="AH43" s="177"/>
      <c r="AI43" s="177"/>
      <c r="AJ43" s="112"/>
      <c r="AK43" s="112">
        <v>3</v>
      </c>
      <c r="AL43" s="129"/>
      <c r="AM43" s="251"/>
      <c r="AN43" s="129"/>
      <c r="AO43" s="129"/>
      <c r="AP43" s="129"/>
      <c r="AQ43" s="129"/>
      <c r="AR43" s="129">
        <v>7.5</v>
      </c>
      <c r="AS43" s="244">
        <v>7</v>
      </c>
      <c r="AT43" s="184"/>
      <c r="AU43" s="104">
        <v>16.5</v>
      </c>
      <c r="AV43" s="104">
        <v>12.5</v>
      </c>
      <c r="AW43" s="104"/>
      <c r="AX43" s="132"/>
      <c r="AY43" s="90"/>
      <c r="AZ43" s="133"/>
      <c r="BA43" s="98">
        <v>2.5</v>
      </c>
      <c r="BB43" s="108">
        <v>16.5</v>
      </c>
      <c r="BC43" s="109">
        <v>13.5</v>
      </c>
      <c r="BD43" s="98">
        <v>3</v>
      </c>
      <c r="BE43" s="250">
        <v>0.5</v>
      </c>
      <c r="BF43" s="250">
        <v>0.5</v>
      </c>
      <c r="BG43" s="112">
        <v>3</v>
      </c>
      <c r="BH43" s="129">
        <v>7.5</v>
      </c>
      <c r="BI43" s="108">
        <v>8.5</v>
      </c>
      <c r="BJ43" s="113">
        <f t="shared" si="2"/>
        <v>55.5</v>
      </c>
      <c r="BK43" s="677"/>
      <c r="BL43" s="678"/>
      <c r="BM43" s="678"/>
      <c r="BN43" s="678"/>
      <c r="BO43" s="678"/>
      <c r="BP43" s="678"/>
      <c r="BQ43" s="678"/>
      <c r="BR43" s="678"/>
      <c r="BS43" s="678"/>
      <c r="BT43" s="678"/>
      <c r="BU43" s="678"/>
      <c r="BV43" s="678"/>
      <c r="BW43" s="679"/>
      <c r="BX43" s="185"/>
    </row>
    <row r="44" spans="1:76" s="20" customFormat="1" ht="15.75" thickBot="1">
      <c r="A44" s="215">
        <v>30</v>
      </c>
      <c r="B44" s="256">
        <v>341204201</v>
      </c>
      <c r="C44" s="128" t="s">
        <v>268</v>
      </c>
      <c r="D44" s="98">
        <v>2.5</v>
      </c>
      <c r="E44" s="98"/>
      <c r="F44" s="98">
        <v>1.5</v>
      </c>
      <c r="G44" s="98"/>
      <c r="H44" s="112"/>
      <c r="I44" s="112"/>
      <c r="J44" s="125">
        <v>1</v>
      </c>
      <c r="K44" s="98"/>
      <c r="L44" s="98"/>
      <c r="M44" s="98">
        <v>1</v>
      </c>
      <c r="N44" s="98">
        <v>2.5</v>
      </c>
      <c r="O44" s="112"/>
      <c r="P44" s="112"/>
      <c r="Q44" s="125">
        <v>1.5</v>
      </c>
      <c r="R44" s="177"/>
      <c r="S44" s="98"/>
      <c r="T44" s="177"/>
      <c r="U44" s="177"/>
      <c r="V44" s="250">
        <v>0.5</v>
      </c>
      <c r="W44" s="250">
        <v>0.5</v>
      </c>
      <c r="X44" s="125"/>
      <c r="Y44" s="98"/>
      <c r="Z44" s="112"/>
      <c r="AA44" s="112"/>
      <c r="AB44" s="129"/>
      <c r="AC44" s="129"/>
      <c r="AD44" s="129"/>
      <c r="AE44" s="177">
        <v>5</v>
      </c>
      <c r="AF44" s="177">
        <v>2</v>
      </c>
      <c r="AG44" s="98"/>
      <c r="AH44" s="177"/>
      <c r="AI44" s="177"/>
      <c r="AJ44" s="112"/>
      <c r="AK44" s="112">
        <v>3</v>
      </c>
      <c r="AL44" s="129"/>
      <c r="AM44" s="251"/>
      <c r="AN44" s="129"/>
      <c r="AO44" s="129"/>
      <c r="AP44" s="129"/>
      <c r="AQ44" s="129"/>
      <c r="AR44" s="129">
        <v>6</v>
      </c>
      <c r="AS44" s="244">
        <v>7</v>
      </c>
      <c r="AT44" s="184"/>
      <c r="AU44" s="104">
        <v>23.5</v>
      </c>
      <c r="AV44" s="104">
        <v>11.5</v>
      </c>
      <c r="AW44" s="104"/>
      <c r="AX44" s="132"/>
      <c r="AY44" s="90"/>
      <c r="AZ44" s="133"/>
      <c r="BA44" s="98">
        <v>2.5</v>
      </c>
      <c r="BB44" s="108">
        <v>23.5</v>
      </c>
      <c r="BC44" s="109">
        <v>14.5</v>
      </c>
      <c r="BD44" s="98">
        <v>2.5</v>
      </c>
      <c r="BE44" s="250">
        <v>0.5</v>
      </c>
      <c r="BF44" s="250">
        <v>0.5</v>
      </c>
      <c r="BG44" s="112">
        <v>3</v>
      </c>
      <c r="BH44" s="129">
        <v>6</v>
      </c>
      <c r="BI44" s="108">
        <v>8.5</v>
      </c>
      <c r="BJ44" s="113">
        <f t="shared" si="2"/>
        <v>61.5</v>
      </c>
      <c r="BK44" s="677"/>
      <c r="BL44" s="678"/>
      <c r="BM44" s="678"/>
      <c r="BN44" s="678"/>
      <c r="BO44" s="678"/>
      <c r="BP44" s="678"/>
      <c r="BQ44" s="678"/>
      <c r="BR44" s="678"/>
      <c r="BS44" s="678"/>
      <c r="BT44" s="678"/>
      <c r="BU44" s="678"/>
      <c r="BV44" s="678"/>
      <c r="BW44" s="679"/>
      <c r="BX44" s="185"/>
    </row>
    <row r="45" spans="1:76" s="20" customFormat="1" ht="15.75" thickBot="1">
      <c r="A45" s="215">
        <v>31</v>
      </c>
      <c r="B45" s="256">
        <v>341204301</v>
      </c>
      <c r="C45" s="128" t="s">
        <v>269</v>
      </c>
      <c r="D45" s="98">
        <v>2.5</v>
      </c>
      <c r="E45" s="98"/>
      <c r="F45" s="98">
        <v>0.5</v>
      </c>
      <c r="G45" s="98"/>
      <c r="H45" s="112"/>
      <c r="I45" s="112"/>
      <c r="J45" s="125">
        <v>1.5</v>
      </c>
      <c r="K45" s="98"/>
      <c r="L45" s="98"/>
      <c r="M45" s="98">
        <v>2</v>
      </c>
      <c r="N45" s="98">
        <v>4.5</v>
      </c>
      <c r="O45" s="112"/>
      <c r="P45" s="112"/>
      <c r="Q45" s="125">
        <v>0</v>
      </c>
      <c r="R45" s="177"/>
      <c r="S45" s="98"/>
      <c r="T45" s="177"/>
      <c r="U45" s="177"/>
      <c r="V45" s="250">
        <v>0.5</v>
      </c>
      <c r="W45" s="250">
        <v>0.5</v>
      </c>
      <c r="X45" s="125"/>
      <c r="Y45" s="98"/>
      <c r="Z45" s="112"/>
      <c r="AA45" s="112"/>
      <c r="AB45" s="129"/>
      <c r="AC45" s="129"/>
      <c r="AD45" s="129"/>
      <c r="AE45" s="177">
        <v>5</v>
      </c>
      <c r="AF45" s="177">
        <v>2</v>
      </c>
      <c r="AG45" s="98"/>
      <c r="AH45" s="177"/>
      <c r="AI45" s="177"/>
      <c r="AJ45" s="112"/>
      <c r="AK45" s="112">
        <v>2</v>
      </c>
      <c r="AL45" s="129"/>
      <c r="AM45" s="251"/>
      <c r="AN45" s="129"/>
      <c r="AO45" s="129"/>
      <c r="AP45" s="129"/>
      <c r="AQ45" s="129"/>
      <c r="AR45" s="129">
        <v>5</v>
      </c>
      <c r="AS45" s="244">
        <v>5</v>
      </c>
      <c r="AT45" s="184"/>
      <c r="AU45" s="104">
        <v>17.5</v>
      </c>
      <c r="AV45" s="104">
        <v>15.5</v>
      </c>
      <c r="AW45" s="104"/>
      <c r="AX45" s="132"/>
      <c r="AY45" s="90"/>
      <c r="AZ45" s="133"/>
      <c r="BA45" s="98">
        <v>2.5</v>
      </c>
      <c r="BB45" s="108">
        <f t="shared" si="5"/>
        <v>17.5</v>
      </c>
      <c r="BC45" s="109">
        <f t="shared" si="5"/>
        <v>18</v>
      </c>
      <c r="BD45" s="98">
        <v>4.5</v>
      </c>
      <c r="BE45" s="250">
        <v>0.5</v>
      </c>
      <c r="BF45" s="250">
        <v>0.5</v>
      </c>
      <c r="BG45" s="112">
        <v>2</v>
      </c>
      <c r="BH45" s="129">
        <v>5</v>
      </c>
      <c r="BI45" s="108">
        <f>AZ45+AS45+AL45+AE45+X45+Q45+J45</f>
        <v>11.5</v>
      </c>
      <c r="BJ45" s="113">
        <f t="shared" si="2"/>
        <v>62</v>
      </c>
      <c r="BK45" s="677"/>
      <c r="BL45" s="678"/>
      <c r="BM45" s="678"/>
      <c r="BN45" s="678"/>
      <c r="BO45" s="678"/>
      <c r="BP45" s="678"/>
      <c r="BQ45" s="678"/>
      <c r="BR45" s="678"/>
      <c r="BS45" s="678"/>
      <c r="BT45" s="678"/>
      <c r="BU45" s="678"/>
      <c r="BV45" s="678"/>
      <c r="BW45" s="679"/>
      <c r="BX45" s="185"/>
    </row>
    <row r="46" spans="1:76" s="20" customFormat="1" ht="15.75" thickBot="1">
      <c r="A46" s="215">
        <v>32</v>
      </c>
      <c r="B46" s="258">
        <v>341204585</v>
      </c>
      <c r="C46" s="259" t="s">
        <v>270</v>
      </c>
      <c r="D46" s="98">
        <v>2</v>
      </c>
      <c r="E46" s="98"/>
      <c r="F46" s="98">
        <v>2</v>
      </c>
      <c r="G46" s="98"/>
      <c r="H46" s="112"/>
      <c r="I46" s="112"/>
      <c r="J46" s="125">
        <v>1</v>
      </c>
      <c r="K46" s="98"/>
      <c r="L46" s="98"/>
      <c r="M46" s="98">
        <v>1.5</v>
      </c>
      <c r="N46" s="98">
        <v>1</v>
      </c>
      <c r="O46" s="112"/>
      <c r="P46" s="112"/>
      <c r="Q46" s="125">
        <v>1</v>
      </c>
      <c r="R46" s="177"/>
      <c r="S46" s="98"/>
      <c r="T46" s="177"/>
      <c r="U46" s="177"/>
      <c r="V46" s="250">
        <v>0.5</v>
      </c>
      <c r="W46" s="250">
        <v>0.5</v>
      </c>
      <c r="X46" s="125"/>
      <c r="Y46" s="98"/>
      <c r="Z46" s="112"/>
      <c r="AA46" s="112"/>
      <c r="AB46" s="129"/>
      <c r="AC46" s="129"/>
      <c r="AD46" s="129"/>
      <c r="AE46" s="260">
        <v>5</v>
      </c>
      <c r="AF46" s="177">
        <v>2</v>
      </c>
      <c r="AG46" s="98"/>
      <c r="AH46" s="177"/>
      <c r="AI46" s="177"/>
      <c r="AJ46" s="112"/>
      <c r="AK46" s="112">
        <v>3</v>
      </c>
      <c r="AL46" s="129"/>
      <c r="AM46" s="251"/>
      <c r="AN46" s="129"/>
      <c r="AO46" s="129"/>
      <c r="AP46" s="129"/>
      <c r="AQ46" s="129"/>
      <c r="AR46" s="129">
        <v>6</v>
      </c>
      <c r="AS46" s="244">
        <v>5</v>
      </c>
      <c r="AT46" s="184"/>
      <c r="AU46" s="104">
        <v>20</v>
      </c>
      <c r="AV46" s="104">
        <v>14</v>
      </c>
      <c r="AW46" s="104"/>
      <c r="AX46" s="132"/>
      <c r="AY46" s="90"/>
      <c r="AZ46" s="133"/>
      <c r="BA46" s="98">
        <v>2</v>
      </c>
      <c r="BB46" s="108">
        <v>20</v>
      </c>
      <c r="BC46" s="109">
        <v>16</v>
      </c>
      <c r="BD46" s="98">
        <v>1</v>
      </c>
      <c r="BE46" s="250">
        <v>0.5</v>
      </c>
      <c r="BF46" s="250">
        <v>0.5</v>
      </c>
      <c r="BG46" s="112">
        <v>3</v>
      </c>
      <c r="BH46" s="129">
        <v>6</v>
      </c>
      <c r="BI46" s="108">
        <v>7</v>
      </c>
      <c r="BJ46" s="113">
        <f t="shared" si="2"/>
        <v>56</v>
      </c>
      <c r="BK46" s="677"/>
      <c r="BL46" s="678"/>
      <c r="BM46" s="678"/>
      <c r="BN46" s="678"/>
      <c r="BO46" s="678"/>
      <c r="BP46" s="678"/>
      <c r="BQ46" s="678"/>
      <c r="BR46" s="678"/>
      <c r="BS46" s="678"/>
      <c r="BT46" s="678"/>
      <c r="BU46" s="678"/>
      <c r="BV46" s="678"/>
      <c r="BW46" s="679"/>
      <c r="BX46" s="185"/>
    </row>
    <row r="47" spans="1:76" s="20" customFormat="1" ht="15.75" thickBot="1">
      <c r="A47" s="215">
        <v>33</v>
      </c>
      <c r="B47" s="254">
        <v>342204237</v>
      </c>
      <c r="C47" s="92" t="s">
        <v>271</v>
      </c>
      <c r="D47" s="98">
        <v>3.5</v>
      </c>
      <c r="E47" s="98"/>
      <c r="F47" s="98">
        <v>2</v>
      </c>
      <c r="G47" s="98"/>
      <c r="H47" s="112"/>
      <c r="I47" s="112"/>
      <c r="J47" s="125">
        <v>2</v>
      </c>
      <c r="K47" s="98"/>
      <c r="L47" s="98"/>
      <c r="M47" s="98">
        <v>1.5</v>
      </c>
      <c r="N47" s="98">
        <v>2</v>
      </c>
      <c r="O47" s="112"/>
      <c r="P47" s="112"/>
      <c r="Q47" s="125">
        <v>2.5</v>
      </c>
      <c r="R47" s="177"/>
      <c r="S47" s="98"/>
      <c r="T47" s="177"/>
      <c r="U47" s="177"/>
      <c r="V47" s="250">
        <v>0.5</v>
      </c>
      <c r="W47" s="250">
        <v>0.5</v>
      </c>
      <c r="X47" s="125"/>
      <c r="Y47" s="98"/>
      <c r="Z47" s="112"/>
      <c r="AA47" s="112"/>
      <c r="AB47" s="129"/>
      <c r="AC47" s="129"/>
      <c r="AD47" s="129"/>
      <c r="AE47" s="260">
        <v>5</v>
      </c>
      <c r="AF47" s="261">
        <v>2</v>
      </c>
      <c r="AG47" s="98"/>
      <c r="AH47" s="177"/>
      <c r="AI47" s="177"/>
      <c r="AJ47" s="112"/>
      <c r="AK47" s="112">
        <v>3</v>
      </c>
      <c r="AL47" s="129"/>
      <c r="AM47" s="251"/>
      <c r="AN47" s="129"/>
      <c r="AO47" s="129"/>
      <c r="AP47" s="129"/>
      <c r="AQ47" s="129"/>
      <c r="AR47" s="129">
        <v>7.5</v>
      </c>
      <c r="AS47" s="244">
        <v>6.5</v>
      </c>
      <c r="AT47" s="184"/>
      <c r="AU47" s="104">
        <v>11</v>
      </c>
      <c r="AV47" s="104">
        <v>12</v>
      </c>
      <c r="AW47" s="104"/>
      <c r="AX47" s="132"/>
      <c r="AY47" s="90"/>
      <c r="AZ47" s="133"/>
      <c r="BA47" s="98">
        <v>3.5</v>
      </c>
      <c r="BB47" s="108">
        <v>11</v>
      </c>
      <c r="BC47" s="109">
        <v>14</v>
      </c>
      <c r="BD47" s="98">
        <v>2</v>
      </c>
      <c r="BE47" s="250">
        <v>0.5</v>
      </c>
      <c r="BF47" s="250">
        <v>0.5</v>
      </c>
      <c r="BG47" s="112">
        <v>3</v>
      </c>
      <c r="BH47" s="129">
        <v>7.5</v>
      </c>
      <c r="BI47" s="108">
        <v>6.5</v>
      </c>
      <c r="BJ47" s="113">
        <f t="shared" si="2"/>
        <v>48.5</v>
      </c>
      <c r="BK47" s="677"/>
      <c r="BL47" s="678"/>
      <c r="BM47" s="678"/>
      <c r="BN47" s="678"/>
      <c r="BO47" s="678"/>
      <c r="BP47" s="678"/>
      <c r="BQ47" s="678"/>
      <c r="BR47" s="678"/>
      <c r="BS47" s="678"/>
      <c r="BT47" s="678"/>
      <c r="BU47" s="678"/>
      <c r="BV47" s="678"/>
      <c r="BW47" s="679"/>
      <c r="BX47" s="185"/>
    </row>
    <row r="48" spans="1:76" s="20" customFormat="1" ht="15.75" thickBot="1">
      <c r="A48" s="215">
        <v>34</v>
      </c>
      <c r="B48" s="256">
        <v>342206566</v>
      </c>
      <c r="C48" s="128" t="s">
        <v>272</v>
      </c>
      <c r="D48" s="98">
        <v>3.5</v>
      </c>
      <c r="E48" s="98"/>
      <c r="F48" s="98">
        <v>1</v>
      </c>
      <c r="G48" s="98"/>
      <c r="H48" s="112"/>
      <c r="I48" s="112"/>
      <c r="J48" s="125">
        <v>1</v>
      </c>
      <c r="K48" s="98"/>
      <c r="L48" s="98"/>
      <c r="M48" s="98">
        <v>0.5</v>
      </c>
      <c r="N48" s="98">
        <v>1</v>
      </c>
      <c r="O48" s="112"/>
      <c r="P48" s="112"/>
      <c r="Q48" s="125">
        <v>0</v>
      </c>
      <c r="R48" s="177"/>
      <c r="S48" s="98"/>
      <c r="T48" s="177"/>
      <c r="U48" s="177"/>
      <c r="V48" s="250">
        <v>1</v>
      </c>
      <c r="W48" s="250">
        <v>1</v>
      </c>
      <c r="X48" s="125"/>
      <c r="Y48" s="98"/>
      <c r="Z48" s="112"/>
      <c r="AA48" s="112"/>
      <c r="AB48" s="129"/>
      <c r="AC48" s="129"/>
      <c r="AD48" s="129"/>
      <c r="AE48" s="260">
        <v>5</v>
      </c>
      <c r="AF48" s="262">
        <v>2</v>
      </c>
      <c r="AG48" s="98"/>
      <c r="AH48" s="177"/>
      <c r="AI48" s="177"/>
      <c r="AJ48" s="112"/>
      <c r="AK48" s="112">
        <v>3</v>
      </c>
      <c r="AL48" s="129"/>
      <c r="AM48" s="251"/>
      <c r="AN48" s="129"/>
      <c r="AO48" s="129"/>
      <c r="AP48" s="129"/>
      <c r="AQ48" s="129"/>
      <c r="AR48" s="129">
        <v>6.5</v>
      </c>
      <c r="AS48" s="244">
        <v>5.5</v>
      </c>
      <c r="AT48" s="184"/>
      <c r="AU48" s="104">
        <v>7.5</v>
      </c>
      <c r="AV48" s="104">
        <v>9.5</v>
      </c>
      <c r="AW48" s="104"/>
      <c r="AX48" s="132"/>
      <c r="AY48" s="90"/>
      <c r="AZ48" s="133"/>
      <c r="BA48" s="98">
        <v>3.5</v>
      </c>
      <c r="BB48" s="108">
        <v>7.5</v>
      </c>
      <c r="BC48" s="109">
        <v>13.5</v>
      </c>
      <c r="BD48" s="98">
        <v>1</v>
      </c>
      <c r="BE48" s="250">
        <v>1</v>
      </c>
      <c r="BF48" s="250">
        <v>1</v>
      </c>
      <c r="BG48" s="112">
        <v>3</v>
      </c>
      <c r="BH48" s="129">
        <v>6.5</v>
      </c>
      <c r="BI48" s="108">
        <v>5.5</v>
      </c>
      <c r="BJ48" s="113">
        <f t="shared" si="2"/>
        <v>42.5</v>
      </c>
      <c r="BK48" s="677"/>
      <c r="BL48" s="678"/>
      <c r="BM48" s="678"/>
      <c r="BN48" s="678"/>
      <c r="BO48" s="678"/>
      <c r="BP48" s="678"/>
      <c r="BQ48" s="678"/>
      <c r="BR48" s="678"/>
      <c r="BS48" s="678"/>
      <c r="BT48" s="678"/>
      <c r="BU48" s="678"/>
      <c r="BV48" s="678"/>
      <c r="BW48" s="679"/>
      <c r="BX48" s="185"/>
    </row>
    <row r="49" spans="1:76" s="20" customFormat="1" ht="15.75" thickBot="1">
      <c r="A49" s="215">
        <v>35</v>
      </c>
      <c r="B49" s="256">
        <v>342206720</v>
      </c>
      <c r="C49" s="128" t="s">
        <v>273</v>
      </c>
      <c r="D49" s="98">
        <v>3</v>
      </c>
      <c r="E49" s="98"/>
      <c r="F49" s="98">
        <v>1</v>
      </c>
      <c r="G49" s="98"/>
      <c r="H49" s="112"/>
      <c r="I49" s="112"/>
      <c r="J49" s="125">
        <v>2</v>
      </c>
      <c r="K49" s="98"/>
      <c r="L49" s="98"/>
      <c r="M49" s="98">
        <v>0.5</v>
      </c>
      <c r="N49" s="98">
        <v>1</v>
      </c>
      <c r="O49" s="112"/>
      <c r="P49" s="112"/>
      <c r="Q49" s="125">
        <v>0</v>
      </c>
      <c r="R49" s="177"/>
      <c r="S49" s="98"/>
      <c r="T49" s="177"/>
      <c r="U49" s="177"/>
      <c r="V49" s="250">
        <v>1</v>
      </c>
      <c r="W49" s="250">
        <v>1</v>
      </c>
      <c r="X49" s="125"/>
      <c r="Y49" s="98"/>
      <c r="Z49" s="112"/>
      <c r="AA49" s="112"/>
      <c r="AB49" s="129"/>
      <c r="AC49" s="129"/>
      <c r="AD49" s="129"/>
      <c r="AE49" s="260">
        <v>5</v>
      </c>
      <c r="AF49" s="262">
        <v>2</v>
      </c>
      <c r="AG49" s="98"/>
      <c r="AH49" s="177"/>
      <c r="AI49" s="177"/>
      <c r="AJ49" s="112"/>
      <c r="AK49" s="112">
        <v>3</v>
      </c>
      <c r="AL49" s="129"/>
      <c r="AM49" s="251"/>
      <c r="AN49" s="129"/>
      <c r="AO49" s="129"/>
      <c r="AP49" s="129"/>
      <c r="AQ49" s="129"/>
      <c r="AR49" s="129">
        <v>5</v>
      </c>
      <c r="AS49" s="244">
        <v>5</v>
      </c>
      <c r="AT49" s="184"/>
      <c r="AU49" s="104">
        <v>10.5</v>
      </c>
      <c r="AV49" s="104">
        <v>10</v>
      </c>
      <c r="AW49" s="104"/>
      <c r="AX49" s="132"/>
      <c r="AY49" s="90"/>
      <c r="AZ49" s="133"/>
      <c r="BA49" s="98">
        <v>3</v>
      </c>
      <c r="BB49" s="108">
        <v>10.5</v>
      </c>
      <c r="BC49" s="109">
        <v>12</v>
      </c>
      <c r="BD49" s="98">
        <v>1</v>
      </c>
      <c r="BE49" s="250">
        <v>1</v>
      </c>
      <c r="BF49" s="250">
        <v>1</v>
      </c>
      <c r="BG49" s="112">
        <v>3</v>
      </c>
      <c r="BH49" s="129">
        <v>5</v>
      </c>
      <c r="BI49" s="108">
        <v>4.5</v>
      </c>
      <c r="BJ49" s="113">
        <f t="shared" si="2"/>
        <v>41</v>
      </c>
      <c r="BK49" s="677"/>
      <c r="BL49" s="678"/>
      <c r="BM49" s="678"/>
      <c r="BN49" s="678"/>
      <c r="BO49" s="678"/>
      <c r="BP49" s="678"/>
      <c r="BQ49" s="678"/>
      <c r="BR49" s="678"/>
      <c r="BS49" s="678"/>
      <c r="BT49" s="678"/>
      <c r="BU49" s="678"/>
      <c r="BV49" s="678"/>
      <c r="BW49" s="679"/>
      <c r="BX49" s="185"/>
    </row>
    <row r="50" spans="1:76" s="20" customFormat="1" ht="15.75" thickBot="1">
      <c r="A50" s="215">
        <v>36</v>
      </c>
      <c r="B50" s="258">
        <v>351202253</v>
      </c>
      <c r="C50" s="259" t="s">
        <v>274</v>
      </c>
      <c r="D50" s="98">
        <v>0.5</v>
      </c>
      <c r="E50" s="98"/>
      <c r="F50" s="98">
        <v>1</v>
      </c>
      <c r="G50" s="98"/>
      <c r="H50" s="112"/>
      <c r="I50" s="112"/>
      <c r="J50" s="125">
        <v>0</v>
      </c>
      <c r="K50" s="98"/>
      <c r="L50" s="98"/>
      <c r="M50" s="98">
        <v>0.5</v>
      </c>
      <c r="N50" s="98">
        <v>0.5</v>
      </c>
      <c r="O50" s="112"/>
      <c r="P50" s="112"/>
      <c r="Q50" s="125">
        <v>0</v>
      </c>
      <c r="R50" s="177"/>
      <c r="S50" s="98"/>
      <c r="T50" s="177"/>
      <c r="U50" s="177"/>
      <c r="V50" s="250">
        <v>1</v>
      </c>
      <c r="W50" s="250">
        <v>1</v>
      </c>
      <c r="X50" s="125"/>
      <c r="Y50" s="98"/>
      <c r="Z50" s="112"/>
      <c r="AA50" s="112"/>
      <c r="AB50" s="129"/>
      <c r="AC50" s="129"/>
      <c r="AD50" s="129"/>
      <c r="AE50" s="260">
        <v>5</v>
      </c>
      <c r="AF50" s="177">
        <v>1.5</v>
      </c>
      <c r="AG50" s="98"/>
      <c r="AH50" s="177"/>
      <c r="AI50" s="177"/>
      <c r="AJ50" s="112"/>
      <c r="AK50" s="112">
        <v>3</v>
      </c>
      <c r="AL50" s="129"/>
      <c r="AM50" s="251"/>
      <c r="AN50" s="129"/>
      <c r="AO50" s="129"/>
      <c r="AP50" s="129"/>
      <c r="AQ50" s="129"/>
      <c r="AR50" s="129">
        <v>4</v>
      </c>
      <c r="AS50" s="244">
        <v>4.5</v>
      </c>
      <c r="AT50" s="184"/>
      <c r="AU50" s="104">
        <v>17</v>
      </c>
      <c r="AV50" s="104">
        <v>17.5</v>
      </c>
      <c r="AW50" s="104"/>
      <c r="AX50" s="132"/>
      <c r="AY50" s="90"/>
      <c r="AZ50" s="133"/>
      <c r="BA50" s="98">
        <v>0.5</v>
      </c>
      <c r="BB50" s="108">
        <v>17</v>
      </c>
      <c r="BC50" s="109">
        <v>23.5</v>
      </c>
      <c r="BD50" s="98">
        <v>0.5</v>
      </c>
      <c r="BE50" s="250">
        <v>1</v>
      </c>
      <c r="BF50" s="250">
        <v>1</v>
      </c>
      <c r="BG50" s="112">
        <v>3</v>
      </c>
      <c r="BH50" s="129">
        <v>4</v>
      </c>
      <c r="BI50" s="108">
        <v>4.5</v>
      </c>
      <c r="BJ50" s="113">
        <f t="shared" si="2"/>
        <v>55</v>
      </c>
      <c r="BK50" s="677"/>
      <c r="BL50" s="678"/>
      <c r="BM50" s="678"/>
      <c r="BN50" s="678"/>
      <c r="BO50" s="678"/>
      <c r="BP50" s="678"/>
      <c r="BQ50" s="678"/>
      <c r="BR50" s="678"/>
      <c r="BS50" s="678"/>
      <c r="BT50" s="678"/>
      <c r="BU50" s="678"/>
      <c r="BV50" s="678"/>
      <c r="BW50" s="679"/>
      <c r="BX50" s="185"/>
    </row>
    <row r="51" spans="1:76" s="20" customFormat="1" ht="15.75" thickBot="1">
      <c r="A51" s="215">
        <v>37</v>
      </c>
      <c r="B51" s="254">
        <v>351204941</v>
      </c>
      <c r="C51" s="92" t="s">
        <v>275</v>
      </c>
      <c r="D51" s="98">
        <v>4</v>
      </c>
      <c r="E51" s="98"/>
      <c r="F51" s="98">
        <v>1</v>
      </c>
      <c r="G51" s="98"/>
      <c r="H51" s="112"/>
      <c r="I51" s="112"/>
      <c r="J51" s="125">
        <v>2</v>
      </c>
      <c r="K51" s="98"/>
      <c r="L51" s="98"/>
      <c r="M51" s="98">
        <v>2</v>
      </c>
      <c r="N51" s="98">
        <v>3</v>
      </c>
      <c r="O51" s="112"/>
      <c r="P51" s="112"/>
      <c r="Q51" s="125">
        <v>1.5</v>
      </c>
      <c r="R51" s="177"/>
      <c r="S51" s="98"/>
      <c r="T51" s="177"/>
      <c r="U51" s="177"/>
      <c r="V51" s="250">
        <v>1</v>
      </c>
      <c r="W51" s="250">
        <v>1</v>
      </c>
      <c r="X51" s="125"/>
      <c r="Y51" s="98"/>
      <c r="Z51" s="112"/>
      <c r="AA51" s="112"/>
      <c r="AB51" s="129"/>
      <c r="AC51" s="129"/>
      <c r="AD51" s="129"/>
      <c r="AE51" s="260">
        <v>5</v>
      </c>
      <c r="AF51" s="261">
        <v>2</v>
      </c>
      <c r="AG51" s="98"/>
      <c r="AH51" s="177"/>
      <c r="AI51" s="177"/>
      <c r="AJ51" s="112"/>
      <c r="AK51" s="112">
        <v>3</v>
      </c>
      <c r="AL51" s="129"/>
      <c r="AM51" s="251"/>
      <c r="AN51" s="129"/>
      <c r="AO51" s="129"/>
      <c r="AP51" s="129"/>
      <c r="AQ51" s="129"/>
      <c r="AR51" s="129">
        <v>7</v>
      </c>
      <c r="AS51" s="244">
        <v>7.5</v>
      </c>
      <c r="AT51" s="184"/>
      <c r="AU51" s="104">
        <v>21.5</v>
      </c>
      <c r="AV51" s="104">
        <v>17.5</v>
      </c>
      <c r="AW51" s="104"/>
      <c r="AX51" s="132"/>
      <c r="AY51" s="90"/>
      <c r="AZ51" s="133"/>
      <c r="BA51" s="98">
        <v>4</v>
      </c>
      <c r="BB51" s="108">
        <v>21</v>
      </c>
      <c r="BC51" s="109">
        <v>20.5</v>
      </c>
      <c r="BD51" s="98">
        <v>3</v>
      </c>
      <c r="BE51" s="250">
        <v>1</v>
      </c>
      <c r="BF51" s="250">
        <v>1</v>
      </c>
      <c r="BG51" s="112">
        <v>3</v>
      </c>
      <c r="BH51" s="129">
        <v>7</v>
      </c>
      <c r="BI51" s="108">
        <v>9</v>
      </c>
      <c r="BJ51" s="113">
        <f t="shared" si="2"/>
        <v>69.5</v>
      </c>
      <c r="BK51" s="677"/>
      <c r="BL51" s="678"/>
      <c r="BM51" s="678"/>
      <c r="BN51" s="678"/>
      <c r="BO51" s="678"/>
      <c r="BP51" s="678"/>
      <c r="BQ51" s="678"/>
      <c r="BR51" s="678"/>
      <c r="BS51" s="678"/>
      <c r="BT51" s="678"/>
      <c r="BU51" s="678"/>
      <c r="BV51" s="678"/>
      <c r="BW51" s="679"/>
      <c r="BX51" s="185"/>
    </row>
    <row r="52" spans="1:76" s="20" customFormat="1" ht="15.75" thickBot="1">
      <c r="A52" s="215">
        <v>38</v>
      </c>
      <c r="B52" s="256">
        <v>352204731</v>
      </c>
      <c r="C52" s="128" t="s">
        <v>276</v>
      </c>
      <c r="D52" s="98">
        <v>4</v>
      </c>
      <c r="E52" s="98"/>
      <c r="F52" s="98">
        <v>2</v>
      </c>
      <c r="G52" s="98"/>
      <c r="H52" s="112"/>
      <c r="I52" s="112"/>
      <c r="J52" s="125">
        <v>1.5</v>
      </c>
      <c r="K52" s="98"/>
      <c r="L52" s="98"/>
      <c r="M52" s="98">
        <v>2</v>
      </c>
      <c r="N52" s="98">
        <v>3.5</v>
      </c>
      <c r="O52" s="112"/>
      <c r="P52" s="112"/>
      <c r="Q52" s="125">
        <v>1.5</v>
      </c>
      <c r="R52" s="177"/>
      <c r="S52" s="98"/>
      <c r="T52" s="177"/>
      <c r="U52" s="177"/>
      <c r="V52" s="250">
        <v>0</v>
      </c>
      <c r="W52" s="250">
        <v>0</v>
      </c>
      <c r="X52" s="125"/>
      <c r="Y52" s="98"/>
      <c r="Z52" s="112"/>
      <c r="AA52" s="112"/>
      <c r="AB52" s="129"/>
      <c r="AC52" s="129"/>
      <c r="AD52" s="129"/>
      <c r="AE52" s="260">
        <v>5</v>
      </c>
      <c r="AF52" s="262">
        <v>2</v>
      </c>
      <c r="AG52" s="98"/>
      <c r="AH52" s="177"/>
      <c r="AI52" s="177"/>
      <c r="AJ52" s="112"/>
      <c r="AK52" s="112">
        <v>3</v>
      </c>
      <c r="AL52" s="129"/>
      <c r="AM52" s="251"/>
      <c r="AN52" s="129"/>
      <c r="AO52" s="129"/>
      <c r="AP52" s="129"/>
      <c r="AQ52" s="129"/>
      <c r="AR52" s="129">
        <v>6</v>
      </c>
      <c r="AS52" s="244">
        <v>6</v>
      </c>
      <c r="AT52" s="184"/>
      <c r="AU52" s="104">
        <v>12</v>
      </c>
      <c r="AV52" s="104">
        <v>8</v>
      </c>
      <c r="AW52" s="104"/>
      <c r="AX52" s="132"/>
      <c r="AY52" s="90"/>
      <c r="AZ52" s="133"/>
      <c r="BA52" s="98">
        <v>4</v>
      </c>
      <c r="BB52" s="108">
        <v>12</v>
      </c>
      <c r="BC52" s="109">
        <v>11</v>
      </c>
      <c r="BD52" s="98">
        <v>3.5</v>
      </c>
      <c r="BE52" s="250">
        <v>0</v>
      </c>
      <c r="BF52" s="250">
        <v>0</v>
      </c>
      <c r="BG52" s="112">
        <v>3</v>
      </c>
      <c r="BH52" s="129">
        <v>6</v>
      </c>
      <c r="BI52" s="108">
        <v>7.5</v>
      </c>
      <c r="BJ52" s="113">
        <f t="shared" si="2"/>
        <v>47</v>
      </c>
      <c r="BK52" s="677"/>
      <c r="BL52" s="678"/>
      <c r="BM52" s="678"/>
      <c r="BN52" s="678"/>
      <c r="BO52" s="678"/>
      <c r="BP52" s="678"/>
      <c r="BQ52" s="678"/>
      <c r="BR52" s="678"/>
      <c r="BS52" s="678"/>
      <c r="BT52" s="678"/>
      <c r="BU52" s="678"/>
      <c r="BV52" s="678"/>
      <c r="BW52" s="679"/>
      <c r="BX52" s="185"/>
    </row>
    <row r="53" spans="1:76" s="20" customFormat="1" ht="15.75" thickBot="1">
      <c r="A53" s="215">
        <v>39</v>
      </c>
      <c r="B53" s="256">
        <v>352204915</v>
      </c>
      <c r="C53" s="128" t="s">
        <v>277</v>
      </c>
      <c r="D53" s="98">
        <v>4</v>
      </c>
      <c r="E53" s="98"/>
      <c r="F53" s="98">
        <v>1.5</v>
      </c>
      <c r="G53" s="98"/>
      <c r="H53" s="112"/>
      <c r="I53" s="112"/>
      <c r="J53" s="125">
        <v>1</v>
      </c>
      <c r="K53" s="98"/>
      <c r="L53" s="98"/>
      <c r="M53" s="98">
        <v>2.5</v>
      </c>
      <c r="N53" s="98">
        <v>2.5</v>
      </c>
      <c r="O53" s="112"/>
      <c r="P53" s="112"/>
      <c r="Q53" s="125">
        <v>1.5</v>
      </c>
      <c r="R53" s="177"/>
      <c r="S53" s="98"/>
      <c r="T53" s="177"/>
      <c r="U53" s="177"/>
      <c r="V53" s="250">
        <v>1</v>
      </c>
      <c r="W53" s="250">
        <v>1</v>
      </c>
      <c r="X53" s="125"/>
      <c r="Y53" s="98"/>
      <c r="Z53" s="112"/>
      <c r="AA53" s="112"/>
      <c r="AB53" s="129"/>
      <c r="AC53" s="129"/>
      <c r="AD53" s="129"/>
      <c r="AE53" s="260">
        <v>5</v>
      </c>
      <c r="AF53" s="262">
        <v>2</v>
      </c>
      <c r="AG53" s="98"/>
      <c r="AH53" s="177"/>
      <c r="AI53" s="177"/>
      <c r="AJ53" s="112"/>
      <c r="AK53" s="112">
        <v>3</v>
      </c>
      <c r="AL53" s="129"/>
      <c r="AM53" s="251"/>
      <c r="AN53" s="129"/>
      <c r="AO53" s="129"/>
      <c r="AP53" s="129"/>
      <c r="AQ53" s="129"/>
      <c r="AR53" s="129">
        <v>8</v>
      </c>
      <c r="AS53" s="244">
        <v>5</v>
      </c>
      <c r="AT53" s="184"/>
      <c r="AU53" s="104">
        <v>14</v>
      </c>
      <c r="AV53" s="104">
        <v>4</v>
      </c>
      <c r="AW53" s="104"/>
      <c r="AX53" s="132"/>
      <c r="AY53" s="90"/>
      <c r="AZ53" s="133"/>
      <c r="BA53" s="98">
        <v>4</v>
      </c>
      <c r="BB53" s="108">
        <v>14</v>
      </c>
      <c r="BC53" s="109">
        <v>5</v>
      </c>
      <c r="BD53" s="98">
        <v>2.5</v>
      </c>
      <c r="BE53" s="250">
        <v>1</v>
      </c>
      <c r="BF53" s="250">
        <v>1</v>
      </c>
      <c r="BG53" s="112">
        <v>3</v>
      </c>
      <c r="BH53" s="129">
        <v>8</v>
      </c>
      <c r="BI53" s="108">
        <v>6.5</v>
      </c>
      <c r="BJ53" s="113">
        <f t="shared" si="2"/>
        <v>45</v>
      </c>
      <c r="BK53" s="677"/>
      <c r="BL53" s="678"/>
      <c r="BM53" s="678"/>
      <c r="BN53" s="678"/>
      <c r="BO53" s="678"/>
      <c r="BP53" s="678"/>
      <c r="BQ53" s="678"/>
      <c r="BR53" s="678"/>
      <c r="BS53" s="678"/>
      <c r="BT53" s="678"/>
      <c r="BU53" s="678"/>
      <c r="BV53" s="678"/>
      <c r="BW53" s="679"/>
      <c r="BX53" s="185"/>
    </row>
    <row r="54" spans="1:76" s="20" customFormat="1" ht="15.75" thickBot="1">
      <c r="A54" s="215">
        <v>40</v>
      </c>
      <c r="B54" s="256">
        <v>352204977</v>
      </c>
      <c r="C54" s="128" t="s">
        <v>164</v>
      </c>
      <c r="D54" s="98">
        <v>2</v>
      </c>
      <c r="E54" s="98"/>
      <c r="F54" s="98">
        <v>1</v>
      </c>
      <c r="G54" s="98"/>
      <c r="H54" s="112"/>
      <c r="I54" s="112"/>
      <c r="J54" s="125">
        <v>1</v>
      </c>
      <c r="K54" s="98"/>
      <c r="L54" s="98"/>
      <c r="M54" s="98">
        <v>2</v>
      </c>
      <c r="N54" s="98">
        <v>1</v>
      </c>
      <c r="O54" s="112"/>
      <c r="P54" s="112"/>
      <c r="Q54" s="125">
        <v>0.5</v>
      </c>
      <c r="R54" s="177"/>
      <c r="S54" s="98"/>
      <c r="T54" s="177"/>
      <c r="U54" s="177"/>
      <c r="V54" s="250">
        <v>1</v>
      </c>
      <c r="W54" s="250">
        <v>1</v>
      </c>
      <c r="X54" s="125"/>
      <c r="Y54" s="98"/>
      <c r="Z54" s="112"/>
      <c r="AA54" s="112"/>
      <c r="AB54" s="129"/>
      <c r="AC54" s="129"/>
      <c r="AD54" s="129"/>
      <c r="AE54" s="260">
        <v>5</v>
      </c>
      <c r="AF54" s="262">
        <v>2</v>
      </c>
      <c r="AG54" s="98"/>
      <c r="AH54" s="177"/>
      <c r="AI54" s="177"/>
      <c r="AJ54" s="112"/>
      <c r="AK54" s="112">
        <v>3</v>
      </c>
      <c r="AL54" s="129"/>
      <c r="AM54" s="251"/>
      <c r="AN54" s="129"/>
      <c r="AO54" s="129"/>
      <c r="AP54" s="129"/>
      <c r="AQ54" s="129"/>
      <c r="AR54" s="129">
        <v>3.5</v>
      </c>
      <c r="AS54" s="244">
        <v>5.5</v>
      </c>
      <c r="AT54" s="184"/>
      <c r="AU54" s="104">
        <v>25.5</v>
      </c>
      <c r="AV54" s="104">
        <v>20</v>
      </c>
      <c r="AW54" s="104"/>
      <c r="AX54" s="132"/>
      <c r="AY54" s="90"/>
      <c r="AZ54" s="133"/>
      <c r="BA54" s="98">
        <v>2</v>
      </c>
      <c r="BB54" s="108">
        <v>25.5</v>
      </c>
      <c r="BC54" s="109">
        <v>9</v>
      </c>
      <c r="BD54" s="98">
        <v>1</v>
      </c>
      <c r="BE54" s="250">
        <v>1</v>
      </c>
      <c r="BF54" s="250">
        <v>1</v>
      </c>
      <c r="BG54" s="112">
        <v>3</v>
      </c>
      <c r="BH54" s="129">
        <v>3.5</v>
      </c>
      <c r="BI54" s="108">
        <v>6</v>
      </c>
      <c r="BJ54" s="113">
        <f t="shared" si="2"/>
        <v>52</v>
      </c>
      <c r="BK54" s="677"/>
      <c r="BL54" s="678"/>
      <c r="BM54" s="678"/>
      <c r="BN54" s="678"/>
      <c r="BO54" s="678"/>
      <c r="BP54" s="678"/>
      <c r="BQ54" s="678"/>
      <c r="BR54" s="678"/>
      <c r="BS54" s="678"/>
      <c r="BT54" s="678"/>
      <c r="BU54" s="678"/>
      <c r="BV54" s="678"/>
      <c r="BW54" s="679"/>
      <c r="BX54" s="185"/>
    </row>
    <row r="55" spans="1:76" s="20" customFormat="1" ht="15.75" thickBot="1">
      <c r="A55" s="215">
        <v>41</v>
      </c>
      <c r="B55" s="254">
        <v>352207361</v>
      </c>
      <c r="C55" s="92" t="s">
        <v>278</v>
      </c>
      <c r="D55" s="98">
        <v>5</v>
      </c>
      <c r="E55" s="98"/>
      <c r="F55" s="98">
        <v>2.5</v>
      </c>
      <c r="G55" s="98"/>
      <c r="H55" s="112"/>
      <c r="I55" s="112"/>
      <c r="J55" s="125">
        <v>2.5</v>
      </c>
      <c r="K55" s="98"/>
      <c r="L55" s="98"/>
      <c r="M55" s="98">
        <v>2.5</v>
      </c>
      <c r="N55" s="98">
        <v>3.5</v>
      </c>
      <c r="O55" s="112"/>
      <c r="P55" s="112"/>
      <c r="Q55" s="125">
        <v>0</v>
      </c>
      <c r="R55" s="177"/>
      <c r="S55" s="98"/>
      <c r="T55" s="177"/>
      <c r="U55" s="177"/>
      <c r="V55" s="250">
        <v>1</v>
      </c>
      <c r="W55" s="250">
        <v>1</v>
      </c>
      <c r="X55" s="125"/>
      <c r="Y55" s="98"/>
      <c r="Z55" s="112"/>
      <c r="AA55" s="112"/>
      <c r="AB55" s="129"/>
      <c r="AC55" s="129"/>
      <c r="AD55" s="129"/>
      <c r="AE55" s="260">
        <v>5</v>
      </c>
      <c r="AF55" s="261">
        <v>2</v>
      </c>
      <c r="AG55" s="98"/>
      <c r="AH55" s="177"/>
      <c r="AI55" s="177"/>
      <c r="AJ55" s="112"/>
      <c r="AK55" s="112">
        <v>3</v>
      </c>
      <c r="AL55" s="129"/>
      <c r="AM55" s="251"/>
      <c r="AN55" s="129"/>
      <c r="AO55" s="129"/>
      <c r="AP55" s="129"/>
      <c r="AQ55" s="129"/>
      <c r="AR55" s="129">
        <v>10</v>
      </c>
      <c r="AS55" s="244">
        <v>9.5</v>
      </c>
      <c r="AT55" s="184"/>
      <c r="AU55" s="104">
        <v>13</v>
      </c>
      <c r="AV55" s="104">
        <v>14.5</v>
      </c>
      <c r="AW55" s="104"/>
      <c r="AX55" s="132"/>
      <c r="AY55" s="90"/>
      <c r="AZ55" s="133"/>
      <c r="BA55" s="98">
        <v>5</v>
      </c>
      <c r="BB55" s="108">
        <v>13</v>
      </c>
      <c r="BC55" s="109">
        <v>18.5</v>
      </c>
      <c r="BD55" s="98">
        <v>3.5</v>
      </c>
      <c r="BE55" s="250">
        <v>1</v>
      </c>
      <c r="BF55" s="250">
        <v>1</v>
      </c>
      <c r="BG55" s="112">
        <v>3</v>
      </c>
      <c r="BH55" s="129">
        <v>10</v>
      </c>
      <c r="BI55" s="108">
        <v>9.5</v>
      </c>
      <c r="BJ55" s="113">
        <f t="shared" si="2"/>
        <v>64.5</v>
      </c>
      <c r="BK55" s="677"/>
      <c r="BL55" s="678"/>
      <c r="BM55" s="678"/>
      <c r="BN55" s="678"/>
      <c r="BO55" s="678"/>
      <c r="BP55" s="678"/>
      <c r="BQ55" s="678"/>
      <c r="BR55" s="678"/>
      <c r="BS55" s="678"/>
      <c r="BT55" s="678"/>
      <c r="BU55" s="678"/>
      <c r="BV55" s="678"/>
      <c r="BW55" s="679"/>
      <c r="BX55" s="185"/>
    </row>
    <row r="56" spans="1:76" s="20" customFormat="1" ht="15.75" thickBot="1">
      <c r="A56" s="215">
        <v>42</v>
      </c>
      <c r="B56" s="256">
        <v>361200097</v>
      </c>
      <c r="C56" s="128" t="s">
        <v>279</v>
      </c>
      <c r="D56" s="98">
        <v>2.5</v>
      </c>
      <c r="E56" s="98"/>
      <c r="F56" s="98">
        <v>0.5</v>
      </c>
      <c r="G56" s="98"/>
      <c r="H56" s="112"/>
      <c r="I56" s="112"/>
      <c r="J56" s="125">
        <v>2</v>
      </c>
      <c r="K56" s="98"/>
      <c r="L56" s="98"/>
      <c r="M56" s="98">
        <v>1</v>
      </c>
      <c r="N56" s="98">
        <v>2</v>
      </c>
      <c r="O56" s="112"/>
      <c r="P56" s="112"/>
      <c r="Q56" s="125">
        <v>1.5</v>
      </c>
      <c r="R56" s="177"/>
      <c r="S56" s="98"/>
      <c r="T56" s="177"/>
      <c r="U56" s="177"/>
      <c r="V56" s="250">
        <v>1</v>
      </c>
      <c r="W56" s="250">
        <v>1</v>
      </c>
      <c r="X56" s="125"/>
      <c r="Y56" s="98"/>
      <c r="Z56" s="112"/>
      <c r="AA56" s="112"/>
      <c r="AB56" s="129"/>
      <c r="AC56" s="129"/>
      <c r="AD56" s="129"/>
      <c r="AE56" s="260">
        <v>5</v>
      </c>
      <c r="AF56" s="262">
        <v>2</v>
      </c>
      <c r="AG56" s="98"/>
      <c r="AH56" s="177"/>
      <c r="AI56" s="177"/>
      <c r="AJ56" s="112"/>
      <c r="AK56" s="112">
        <v>3</v>
      </c>
      <c r="AL56" s="129"/>
      <c r="AM56" s="251"/>
      <c r="AN56" s="129"/>
      <c r="AO56" s="129"/>
      <c r="AP56" s="129"/>
      <c r="AQ56" s="129"/>
      <c r="AR56" s="129">
        <v>5</v>
      </c>
      <c r="AS56" s="244">
        <v>5.5</v>
      </c>
      <c r="AT56" s="184"/>
      <c r="AU56" s="104">
        <v>15</v>
      </c>
      <c r="AV56" s="104">
        <v>10</v>
      </c>
      <c r="AW56" s="104"/>
      <c r="AX56" s="132"/>
      <c r="AY56" s="90"/>
      <c r="AZ56" s="133"/>
      <c r="BA56" s="98">
        <v>2.5</v>
      </c>
      <c r="BB56" s="108">
        <v>15</v>
      </c>
      <c r="BC56" s="109">
        <v>15</v>
      </c>
      <c r="BD56" s="98">
        <v>2</v>
      </c>
      <c r="BE56" s="250">
        <v>1</v>
      </c>
      <c r="BF56" s="250">
        <v>1</v>
      </c>
      <c r="BG56" s="112">
        <v>3</v>
      </c>
      <c r="BH56" s="129">
        <v>5</v>
      </c>
      <c r="BI56" s="108">
        <v>7</v>
      </c>
      <c r="BJ56" s="113">
        <f t="shared" si="2"/>
        <v>51.5</v>
      </c>
      <c r="BK56" s="677"/>
      <c r="BL56" s="678"/>
      <c r="BM56" s="678"/>
      <c r="BN56" s="678"/>
      <c r="BO56" s="678"/>
      <c r="BP56" s="678"/>
      <c r="BQ56" s="678"/>
      <c r="BR56" s="678"/>
      <c r="BS56" s="678"/>
      <c r="BT56" s="678"/>
      <c r="BU56" s="678"/>
      <c r="BV56" s="678"/>
      <c r="BW56" s="679"/>
      <c r="BX56" s="185"/>
    </row>
    <row r="57" spans="1:76" s="20" customFormat="1" ht="15.75" thickBot="1">
      <c r="A57" s="215">
        <v>43</v>
      </c>
      <c r="B57" s="256">
        <v>361200511</v>
      </c>
      <c r="C57" s="128" t="s">
        <v>280</v>
      </c>
      <c r="D57" s="98">
        <v>3</v>
      </c>
      <c r="E57" s="98"/>
      <c r="F57" s="98">
        <v>1</v>
      </c>
      <c r="G57" s="98"/>
      <c r="H57" s="112"/>
      <c r="I57" s="112"/>
      <c r="J57" s="125">
        <v>2</v>
      </c>
      <c r="K57" s="98"/>
      <c r="L57" s="98"/>
      <c r="M57" s="98">
        <v>2</v>
      </c>
      <c r="N57" s="98">
        <v>1.5</v>
      </c>
      <c r="O57" s="112"/>
      <c r="P57" s="112"/>
      <c r="Q57" s="125">
        <v>2</v>
      </c>
      <c r="R57" s="177"/>
      <c r="S57" s="98"/>
      <c r="T57" s="177"/>
      <c r="U57" s="177"/>
      <c r="V57" s="250">
        <v>1</v>
      </c>
      <c r="W57" s="250">
        <v>1</v>
      </c>
      <c r="X57" s="125"/>
      <c r="Y57" s="98"/>
      <c r="Z57" s="112"/>
      <c r="AA57" s="112"/>
      <c r="AB57" s="129"/>
      <c r="AC57" s="129"/>
      <c r="AD57" s="129"/>
      <c r="AE57" s="260">
        <v>5</v>
      </c>
      <c r="AF57" s="177">
        <v>2</v>
      </c>
      <c r="AG57" s="98"/>
      <c r="AH57" s="177"/>
      <c r="AI57" s="177"/>
      <c r="AJ57" s="112"/>
      <c r="AK57" s="112">
        <v>3</v>
      </c>
      <c r="AL57" s="129"/>
      <c r="AM57" s="251"/>
      <c r="AN57" s="129"/>
      <c r="AO57" s="129"/>
      <c r="AP57" s="129"/>
      <c r="AQ57" s="129"/>
      <c r="AR57" s="129">
        <v>7.5</v>
      </c>
      <c r="AS57" s="244">
        <v>6.5</v>
      </c>
      <c r="AT57" s="184"/>
      <c r="AU57" s="104">
        <v>12</v>
      </c>
      <c r="AV57" s="104">
        <v>10.5</v>
      </c>
      <c r="AW57" s="104"/>
      <c r="AX57" s="132"/>
      <c r="AY57" s="90"/>
      <c r="AZ57" s="133"/>
      <c r="BA57" s="98">
        <v>3</v>
      </c>
      <c r="BB57" s="108">
        <v>12</v>
      </c>
      <c r="BC57" s="109">
        <v>13.5</v>
      </c>
      <c r="BD57" s="98">
        <v>1.5</v>
      </c>
      <c r="BE57" s="250">
        <v>1</v>
      </c>
      <c r="BF57" s="250">
        <v>1</v>
      </c>
      <c r="BG57" s="112">
        <v>3</v>
      </c>
      <c r="BH57" s="129">
        <v>7.5</v>
      </c>
      <c r="BI57" s="108">
        <v>8.5</v>
      </c>
      <c r="BJ57" s="113">
        <f t="shared" si="2"/>
        <v>51</v>
      </c>
      <c r="BK57" s="677"/>
      <c r="BL57" s="678"/>
      <c r="BM57" s="678"/>
      <c r="BN57" s="678"/>
      <c r="BO57" s="678"/>
      <c r="BP57" s="678"/>
      <c r="BQ57" s="678"/>
      <c r="BR57" s="678"/>
      <c r="BS57" s="678"/>
      <c r="BT57" s="678"/>
      <c r="BU57" s="678"/>
      <c r="BV57" s="678"/>
      <c r="BW57" s="679"/>
      <c r="BX57" s="185"/>
    </row>
    <row r="58" spans="1:76" s="20" customFormat="1" ht="15.75" thickBot="1">
      <c r="A58" s="215">
        <v>44</v>
      </c>
      <c r="B58" s="256">
        <v>361201011</v>
      </c>
      <c r="C58" s="128" t="s">
        <v>281</v>
      </c>
      <c r="D58" s="98">
        <v>1.5</v>
      </c>
      <c r="E58" s="98"/>
      <c r="F58" s="98">
        <v>1</v>
      </c>
      <c r="G58" s="98"/>
      <c r="H58" s="112"/>
      <c r="I58" s="112"/>
      <c r="J58" s="125">
        <v>0</v>
      </c>
      <c r="K58" s="98"/>
      <c r="L58" s="98"/>
      <c r="M58" s="98">
        <v>1</v>
      </c>
      <c r="N58" s="98">
        <v>2</v>
      </c>
      <c r="O58" s="112"/>
      <c r="P58" s="112"/>
      <c r="Q58" s="125">
        <v>0</v>
      </c>
      <c r="R58" s="177"/>
      <c r="S58" s="98"/>
      <c r="T58" s="177"/>
      <c r="U58" s="177"/>
      <c r="V58" s="250">
        <v>1</v>
      </c>
      <c r="W58" s="250">
        <v>1</v>
      </c>
      <c r="X58" s="125"/>
      <c r="Y58" s="98"/>
      <c r="Z58" s="112"/>
      <c r="AA58" s="112"/>
      <c r="AB58" s="129"/>
      <c r="AC58" s="129"/>
      <c r="AD58" s="129"/>
      <c r="AE58" s="260">
        <v>5</v>
      </c>
      <c r="AF58" s="177">
        <v>2</v>
      </c>
      <c r="AG58" s="98"/>
      <c r="AH58" s="177"/>
      <c r="AI58" s="177"/>
      <c r="AJ58" s="112"/>
      <c r="AK58" s="112">
        <v>3</v>
      </c>
      <c r="AL58" s="129"/>
      <c r="AM58" s="251"/>
      <c r="AN58" s="129"/>
      <c r="AO58" s="129"/>
      <c r="AP58" s="129"/>
      <c r="AQ58" s="129"/>
      <c r="AR58" s="129">
        <v>5</v>
      </c>
      <c r="AS58" s="244">
        <v>6.5</v>
      </c>
      <c r="AT58" s="184"/>
      <c r="AU58" s="104">
        <v>21</v>
      </c>
      <c r="AV58" s="104">
        <v>14</v>
      </c>
      <c r="AW58" s="104"/>
      <c r="AX58" s="132"/>
      <c r="AY58" s="90"/>
      <c r="AZ58" s="133"/>
      <c r="BA58" s="98">
        <v>1.5</v>
      </c>
      <c r="BB58" s="108">
        <v>21</v>
      </c>
      <c r="BC58" s="109">
        <v>19</v>
      </c>
      <c r="BD58" s="98">
        <v>2</v>
      </c>
      <c r="BE58" s="250">
        <v>1</v>
      </c>
      <c r="BF58" s="250">
        <v>1</v>
      </c>
      <c r="BG58" s="112">
        <v>3</v>
      </c>
      <c r="BH58" s="129">
        <v>5</v>
      </c>
      <c r="BI58" s="108">
        <v>6.5</v>
      </c>
      <c r="BJ58" s="113">
        <f t="shared" si="2"/>
        <v>60</v>
      </c>
      <c r="BK58" s="677"/>
      <c r="BL58" s="678"/>
      <c r="BM58" s="678"/>
      <c r="BN58" s="678"/>
      <c r="BO58" s="678"/>
      <c r="BP58" s="678"/>
      <c r="BQ58" s="678"/>
      <c r="BR58" s="678"/>
      <c r="BS58" s="678"/>
      <c r="BT58" s="678"/>
      <c r="BU58" s="678"/>
      <c r="BV58" s="678"/>
      <c r="BW58" s="679"/>
      <c r="BX58" s="185"/>
    </row>
    <row r="59" spans="1:76" s="20" customFormat="1" ht="15.75" thickBot="1">
      <c r="A59" s="215">
        <v>45</v>
      </c>
      <c r="B59" s="256">
        <v>361201023</v>
      </c>
      <c r="C59" s="128" t="s">
        <v>282</v>
      </c>
      <c r="D59" s="98">
        <v>5</v>
      </c>
      <c r="E59" s="98"/>
      <c r="F59" s="98">
        <v>2</v>
      </c>
      <c r="G59" s="98"/>
      <c r="H59" s="112"/>
      <c r="I59" s="112"/>
      <c r="J59" s="125">
        <v>2.5</v>
      </c>
      <c r="K59" s="98"/>
      <c r="L59" s="98"/>
      <c r="M59" s="98">
        <v>2.5</v>
      </c>
      <c r="N59" s="98">
        <v>3</v>
      </c>
      <c r="O59" s="112"/>
      <c r="P59" s="112"/>
      <c r="Q59" s="125">
        <v>1.5</v>
      </c>
      <c r="R59" s="177"/>
      <c r="S59" s="98"/>
      <c r="T59" s="177"/>
      <c r="U59" s="177"/>
      <c r="V59" s="250">
        <v>1</v>
      </c>
      <c r="W59" s="250">
        <v>1</v>
      </c>
      <c r="X59" s="125"/>
      <c r="Y59" s="98"/>
      <c r="Z59" s="112"/>
      <c r="AA59" s="112"/>
      <c r="AB59" s="129"/>
      <c r="AC59" s="129"/>
      <c r="AD59" s="129"/>
      <c r="AE59" s="260">
        <v>5</v>
      </c>
      <c r="AF59" s="177">
        <v>2</v>
      </c>
      <c r="AG59" s="98"/>
      <c r="AH59" s="177"/>
      <c r="AI59" s="177"/>
      <c r="AJ59" s="112"/>
      <c r="AK59" s="112">
        <v>3</v>
      </c>
      <c r="AL59" s="129"/>
      <c r="AM59" s="251"/>
      <c r="AN59" s="129"/>
      <c r="AO59" s="129"/>
      <c r="AP59" s="129"/>
      <c r="AQ59" s="129"/>
      <c r="AR59" s="129">
        <v>8</v>
      </c>
      <c r="AS59" s="244">
        <v>8</v>
      </c>
      <c r="AT59" s="184"/>
      <c r="AU59" s="104">
        <v>13.5</v>
      </c>
      <c r="AV59" s="104">
        <v>15.5</v>
      </c>
      <c r="AW59" s="104"/>
      <c r="AX59" s="132"/>
      <c r="AY59" s="90"/>
      <c r="AZ59" s="133"/>
      <c r="BA59" s="98">
        <v>5</v>
      </c>
      <c r="BB59" s="108">
        <v>13.5</v>
      </c>
      <c r="BC59" s="109">
        <v>20.5</v>
      </c>
      <c r="BD59" s="98">
        <v>3</v>
      </c>
      <c r="BE59" s="250">
        <v>1</v>
      </c>
      <c r="BF59" s="250">
        <v>1</v>
      </c>
      <c r="BG59" s="112">
        <v>3</v>
      </c>
      <c r="BH59" s="129">
        <v>8</v>
      </c>
      <c r="BI59" s="108">
        <v>10.5</v>
      </c>
      <c r="BJ59" s="113">
        <f t="shared" si="2"/>
        <v>65.5</v>
      </c>
      <c r="BK59" s="677"/>
      <c r="BL59" s="678"/>
      <c r="BM59" s="678"/>
      <c r="BN59" s="678"/>
      <c r="BO59" s="678"/>
      <c r="BP59" s="678"/>
      <c r="BQ59" s="678"/>
      <c r="BR59" s="678"/>
      <c r="BS59" s="678"/>
      <c r="BT59" s="678"/>
      <c r="BU59" s="678"/>
      <c r="BV59" s="678"/>
      <c r="BW59" s="679"/>
      <c r="BX59" s="185"/>
    </row>
    <row r="60" spans="1:76" s="20" customFormat="1" ht="15.75" thickBot="1">
      <c r="A60" s="215">
        <v>46</v>
      </c>
      <c r="B60" s="263">
        <v>361201325</v>
      </c>
      <c r="C60" s="128" t="s">
        <v>283</v>
      </c>
      <c r="D60" s="98">
        <v>3</v>
      </c>
      <c r="E60" s="98"/>
      <c r="F60" s="98">
        <v>2</v>
      </c>
      <c r="G60" s="98"/>
      <c r="H60" s="112"/>
      <c r="I60" s="112"/>
      <c r="J60" s="125">
        <v>1</v>
      </c>
      <c r="K60" s="98"/>
      <c r="L60" s="98"/>
      <c r="M60" s="98">
        <v>1.5</v>
      </c>
      <c r="N60" s="98">
        <v>2</v>
      </c>
      <c r="O60" s="112"/>
      <c r="P60" s="112"/>
      <c r="Q60" s="125">
        <v>2</v>
      </c>
      <c r="R60" s="177"/>
      <c r="S60" s="98"/>
      <c r="T60" s="177"/>
      <c r="U60" s="177"/>
      <c r="V60" s="250">
        <v>1</v>
      </c>
      <c r="W60" s="250">
        <v>1</v>
      </c>
      <c r="X60" s="125"/>
      <c r="Y60" s="98"/>
      <c r="Z60" s="112"/>
      <c r="AA60" s="112"/>
      <c r="AB60" s="129"/>
      <c r="AC60" s="129"/>
      <c r="AD60" s="129"/>
      <c r="AE60" s="260">
        <v>5</v>
      </c>
      <c r="AF60" s="177">
        <v>2</v>
      </c>
      <c r="AG60" s="98"/>
      <c r="AH60" s="177"/>
      <c r="AI60" s="177"/>
      <c r="AJ60" s="112"/>
      <c r="AK60" s="112">
        <v>3</v>
      </c>
      <c r="AL60" s="129"/>
      <c r="AM60" s="251"/>
      <c r="AN60" s="129"/>
      <c r="AO60" s="129"/>
      <c r="AP60" s="129"/>
      <c r="AQ60" s="129"/>
      <c r="AR60" s="129">
        <v>8</v>
      </c>
      <c r="AS60" s="244">
        <v>9</v>
      </c>
      <c r="AT60" s="184"/>
      <c r="AU60" s="104">
        <v>13.5</v>
      </c>
      <c r="AV60" s="104">
        <v>15.5</v>
      </c>
      <c r="AW60" s="104"/>
      <c r="AX60" s="132"/>
      <c r="AY60" s="90"/>
      <c r="AZ60" s="133"/>
      <c r="BA60" s="98">
        <v>3</v>
      </c>
      <c r="BB60" s="108">
        <f t="shared" si="5"/>
        <v>13.5</v>
      </c>
      <c r="BC60" s="109">
        <f t="shared" si="5"/>
        <v>19</v>
      </c>
      <c r="BD60" s="98">
        <v>2</v>
      </c>
      <c r="BE60" s="250">
        <v>1</v>
      </c>
      <c r="BF60" s="250">
        <v>1</v>
      </c>
      <c r="BG60" s="112">
        <v>3</v>
      </c>
      <c r="BH60" s="90">
        <v>8</v>
      </c>
      <c r="BI60" s="108">
        <f>AZ60+AS60+AL60+AE60+X60+Q60+J60</f>
        <v>17</v>
      </c>
      <c r="BJ60" s="113">
        <f t="shared" si="2"/>
        <v>67.5</v>
      </c>
      <c r="BK60" s="677"/>
      <c r="BL60" s="678"/>
      <c r="BM60" s="678"/>
      <c r="BN60" s="678"/>
      <c r="BO60" s="678"/>
      <c r="BP60" s="678"/>
      <c r="BQ60" s="678"/>
      <c r="BR60" s="678"/>
      <c r="BS60" s="678"/>
      <c r="BT60" s="678"/>
      <c r="BU60" s="678"/>
      <c r="BV60" s="678"/>
      <c r="BW60" s="679"/>
      <c r="BX60" s="185"/>
    </row>
    <row r="61" spans="1:76" s="20" customFormat="1" thickTop="1" thickBot="1">
      <c r="A61" s="700" t="s">
        <v>115</v>
      </c>
      <c r="B61" s="701"/>
      <c r="C61" s="702"/>
      <c r="D61" s="187">
        <f t="shared" ref="D61:AI61" si="6">(SUM(D15:D31))/$BQ$10</f>
        <v>1.0434782608695652</v>
      </c>
      <c r="E61" s="187">
        <f t="shared" si="6"/>
        <v>0</v>
      </c>
      <c r="F61" s="187">
        <f t="shared" si="6"/>
        <v>0.39130434782608697</v>
      </c>
      <c r="G61" s="187">
        <f t="shared" si="6"/>
        <v>0</v>
      </c>
      <c r="H61" s="187">
        <f t="shared" si="6"/>
        <v>0</v>
      </c>
      <c r="I61" s="187">
        <f t="shared" si="6"/>
        <v>0</v>
      </c>
      <c r="J61" s="187">
        <f t="shared" si="6"/>
        <v>0.57608695652173914</v>
      </c>
      <c r="K61" s="188">
        <f t="shared" si="6"/>
        <v>0</v>
      </c>
      <c r="L61" s="188">
        <f t="shared" si="6"/>
        <v>0</v>
      </c>
      <c r="M61" s="188">
        <f t="shared" si="6"/>
        <v>0.53260869565217395</v>
      </c>
      <c r="N61" s="188">
        <f t="shared" si="6"/>
        <v>0.76086956521739135</v>
      </c>
      <c r="O61" s="188">
        <f t="shared" si="6"/>
        <v>0</v>
      </c>
      <c r="P61" s="188">
        <f t="shared" si="6"/>
        <v>0</v>
      </c>
      <c r="Q61" s="188">
        <f t="shared" si="6"/>
        <v>0.59782608695652173</v>
      </c>
      <c r="R61" s="188">
        <f t="shared" si="6"/>
        <v>0</v>
      </c>
      <c r="S61" s="188">
        <f t="shared" si="6"/>
        <v>0</v>
      </c>
      <c r="T61" s="188">
        <f t="shared" si="6"/>
        <v>0</v>
      </c>
      <c r="U61" s="188">
        <f t="shared" si="6"/>
        <v>0</v>
      </c>
      <c r="V61" s="188">
        <f t="shared" si="6"/>
        <v>0.36956521739130432</v>
      </c>
      <c r="W61" s="188">
        <f t="shared" si="6"/>
        <v>0.36956521739130432</v>
      </c>
      <c r="X61" s="188">
        <f t="shared" si="6"/>
        <v>0</v>
      </c>
      <c r="Y61" s="188">
        <f t="shared" si="6"/>
        <v>0</v>
      </c>
      <c r="Z61" s="188">
        <f t="shared" si="6"/>
        <v>0</v>
      </c>
      <c r="AA61" s="188">
        <f t="shared" si="6"/>
        <v>0</v>
      </c>
      <c r="AB61" s="188">
        <f t="shared" si="6"/>
        <v>0</v>
      </c>
      <c r="AC61" s="188">
        <f t="shared" si="6"/>
        <v>0</v>
      </c>
      <c r="AD61" s="188">
        <f t="shared" si="6"/>
        <v>0</v>
      </c>
      <c r="AE61" s="188">
        <f t="shared" si="6"/>
        <v>1.3804347826086956</v>
      </c>
      <c r="AF61" s="188">
        <f t="shared" si="6"/>
        <v>0.73913043478260865</v>
      </c>
      <c r="AG61" s="188">
        <f t="shared" si="6"/>
        <v>0</v>
      </c>
      <c r="AH61" s="188">
        <f t="shared" si="6"/>
        <v>0</v>
      </c>
      <c r="AI61" s="188">
        <f t="shared" si="6"/>
        <v>0</v>
      </c>
      <c r="AJ61" s="188">
        <f t="shared" ref="AJ61:AZ61" si="7">(SUM(AJ15:AJ31))/$BQ$10</f>
        <v>0</v>
      </c>
      <c r="AK61" s="188">
        <f t="shared" si="7"/>
        <v>0.93478260869565222</v>
      </c>
      <c r="AL61" s="188">
        <f t="shared" si="7"/>
        <v>0</v>
      </c>
      <c r="AM61" s="188">
        <f t="shared" si="7"/>
        <v>0</v>
      </c>
      <c r="AN61" s="188">
        <f t="shared" si="7"/>
        <v>0</v>
      </c>
      <c r="AO61" s="188">
        <f t="shared" si="7"/>
        <v>0</v>
      </c>
      <c r="AP61" s="188">
        <f t="shared" si="7"/>
        <v>0</v>
      </c>
      <c r="AQ61" s="188">
        <f t="shared" si="7"/>
        <v>0</v>
      </c>
      <c r="AR61" s="188">
        <f t="shared" si="7"/>
        <v>2.2717391304347827</v>
      </c>
      <c r="AS61" s="188">
        <f t="shared" si="7"/>
        <v>2.2173913043478262</v>
      </c>
      <c r="AT61" s="188">
        <f t="shared" si="7"/>
        <v>0</v>
      </c>
      <c r="AU61" s="188">
        <f t="shared" si="7"/>
        <v>5.6521739130434785</v>
      </c>
      <c r="AV61" s="188">
        <f t="shared" si="7"/>
        <v>4.7065217391304346</v>
      </c>
      <c r="AW61" s="188">
        <f t="shared" si="7"/>
        <v>0</v>
      </c>
      <c r="AX61" s="188">
        <f t="shared" si="7"/>
        <v>0</v>
      </c>
      <c r="AY61" s="188">
        <f t="shared" si="7"/>
        <v>0</v>
      </c>
      <c r="AZ61" s="188">
        <f t="shared" si="7"/>
        <v>0</v>
      </c>
      <c r="BA61" s="190">
        <f t="shared" ref="BA61:BF61" si="8">(SUM(BA15:BA60))/$BQ$10</f>
        <v>2.8695652173913042</v>
      </c>
      <c r="BB61" s="190">
        <f t="shared" si="8"/>
        <v>15.695652173913043</v>
      </c>
      <c r="BC61" s="190">
        <f t="shared" si="8"/>
        <v>15.336956521739131</v>
      </c>
      <c r="BD61" s="190">
        <f t="shared" si="8"/>
        <v>2.1413043478260869</v>
      </c>
      <c r="BE61" s="190">
        <f t="shared" si="8"/>
        <v>0.84782608695652173</v>
      </c>
      <c r="BF61" s="190">
        <f t="shared" si="8"/>
        <v>0.84782608695652173</v>
      </c>
      <c r="BG61" s="190">
        <v>0.9</v>
      </c>
      <c r="BH61" s="190">
        <v>6.4</v>
      </c>
      <c r="BI61" s="190">
        <f>(SUM(BI15:BI60))/$BQ$10</f>
        <v>10.521739130434783</v>
      </c>
      <c r="BJ61" s="113"/>
      <c r="BK61" s="677"/>
      <c r="BL61" s="678"/>
      <c r="BM61" s="678"/>
      <c r="BN61" s="678"/>
      <c r="BO61" s="678"/>
      <c r="BP61" s="678"/>
      <c r="BQ61" s="678"/>
      <c r="BR61" s="678"/>
      <c r="BS61" s="678"/>
      <c r="BT61" s="678"/>
      <c r="BU61" s="678"/>
      <c r="BV61" s="678"/>
      <c r="BW61" s="679"/>
    </row>
    <row r="62" spans="1:76" s="20" customFormat="1" thickTop="1" thickBot="1">
      <c r="A62" s="703" t="s">
        <v>116</v>
      </c>
      <c r="B62" s="704"/>
      <c r="C62" s="705"/>
      <c r="D62" s="191">
        <f t="shared" ref="D62:I62" si="9">D61/BM19</f>
        <v>0.20869565217391303</v>
      </c>
      <c r="E62" s="191" t="e">
        <f t="shared" si="9"/>
        <v>#DIV/0!</v>
      </c>
      <c r="F62" s="191">
        <f t="shared" si="9"/>
        <v>0.15652173913043479</v>
      </c>
      <c r="G62" s="191" t="e">
        <f t="shared" si="9"/>
        <v>#DIV/0!</v>
      </c>
      <c r="H62" s="191" t="e">
        <f t="shared" si="9"/>
        <v>#DIV/0!</v>
      </c>
      <c r="I62" s="191" t="e">
        <f t="shared" si="9"/>
        <v>#DIV/0!</v>
      </c>
      <c r="J62" s="191">
        <f>J61/BU19</f>
        <v>0.23043478260869565</v>
      </c>
      <c r="K62" s="191" t="e">
        <f t="shared" ref="K62:P62" si="10">K61/BM20</f>
        <v>#DIV/0!</v>
      </c>
      <c r="L62" s="191" t="e">
        <f t="shared" si="10"/>
        <v>#DIV/0!</v>
      </c>
      <c r="M62" s="191">
        <f t="shared" si="10"/>
        <v>0.21304347826086958</v>
      </c>
      <c r="N62" s="191">
        <f t="shared" si="10"/>
        <v>0.15217391304347827</v>
      </c>
      <c r="O62" s="191" t="e">
        <f t="shared" si="10"/>
        <v>#DIV/0!</v>
      </c>
      <c r="P62" s="191" t="e">
        <f t="shared" si="10"/>
        <v>#DIV/0!</v>
      </c>
      <c r="Q62" s="191">
        <f>Q61/BU20</f>
        <v>0.2391304347826087</v>
      </c>
      <c r="R62" s="191" t="e">
        <f t="shared" ref="R62:W62" si="11">R61/BM16</f>
        <v>#DIV/0!</v>
      </c>
      <c r="S62" s="191" t="e">
        <f t="shared" si="11"/>
        <v>#DIV/0!</v>
      </c>
      <c r="T62" s="191" t="e">
        <f t="shared" si="11"/>
        <v>#DIV/0!</v>
      </c>
      <c r="U62" s="191" t="e">
        <f t="shared" si="11"/>
        <v>#DIV/0!</v>
      </c>
      <c r="V62" s="191" t="e">
        <f t="shared" si="11"/>
        <v>#DIV/0!</v>
      </c>
      <c r="W62" s="191" t="e">
        <f t="shared" si="11"/>
        <v>#DIV/0!</v>
      </c>
      <c r="X62" s="191" t="e">
        <f>X61/BU16</f>
        <v>#DIV/0!</v>
      </c>
      <c r="Y62" s="192" t="e">
        <f t="shared" ref="Y62:AD62" si="12">Y61/BM17</f>
        <v>#DIV/0!</v>
      </c>
      <c r="Z62" s="192" t="e">
        <f t="shared" si="12"/>
        <v>#DIV/0!</v>
      </c>
      <c r="AA62" s="192" t="e">
        <f t="shared" si="12"/>
        <v>#DIV/0!</v>
      </c>
      <c r="AB62" s="192" t="e">
        <f t="shared" si="12"/>
        <v>#DIV/0!</v>
      </c>
      <c r="AC62" s="192" t="e">
        <f t="shared" si="12"/>
        <v>#DIV/0!</v>
      </c>
      <c r="AD62" s="192" t="e">
        <f t="shared" si="12"/>
        <v>#DIV/0!</v>
      </c>
      <c r="AE62" s="192">
        <f>AE61/BU17</f>
        <v>0.27608695652173909</v>
      </c>
      <c r="AF62" s="193" t="e">
        <f t="shared" ref="AF62:AK62" si="13">AF61/BM18</f>
        <v>#DIV/0!</v>
      </c>
      <c r="AG62" s="193" t="e">
        <f t="shared" si="13"/>
        <v>#DIV/0!</v>
      </c>
      <c r="AH62" s="193" t="e">
        <f t="shared" si="13"/>
        <v>#DIV/0!</v>
      </c>
      <c r="AI62" s="193" t="e">
        <f t="shared" si="13"/>
        <v>#DIV/0!</v>
      </c>
      <c r="AJ62" s="193">
        <f t="shared" si="13"/>
        <v>0</v>
      </c>
      <c r="AK62" s="193">
        <f t="shared" si="13"/>
        <v>0.93478260869565222</v>
      </c>
      <c r="AL62" s="193" t="e">
        <f>AL61/BU18</f>
        <v>#DIV/0!</v>
      </c>
      <c r="AM62" s="194" t="e">
        <f t="shared" ref="AM62:AR62" si="14">AM61/BM21</f>
        <v>#DIV/0!</v>
      </c>
      <c r="AN62" s="194" t="e">
        <f t="shared" si="14"/>
        <v>#DIV/0!</v>
      </c>
      <c r="AO62" s="194" t="e">
        <f t="shared" si="14"/>
        <v>#DIV/0!</v>
      </c>
      <c r="AP62" s="194" t="e">
        <f t="shared" si="14"/>
        <v>#DIV/0!</v>
      </c>
      <c r="AQ62" s="194" t="e">
        <f t="shared" si="14"/>
        <v>#DIV/0!</v>
      </c>
      <c r="AR62" s="194" t="e">
        <f t="shared" si="14"/>
        <v>#DIV/0!</v>
      </c>
      <c r="AS62" s="194">
        <f>AS61/BU21</f>
        <v>0.22173913043478261</v>
      </c>
      <c r="AT62" s="195" t="e">
        <f t="shared" ref="AT62:AY62" si="15">AT61/BM22</f>
        <v>#DIV/0!</v>
      </c>
      <c r="AU62" s="195">
        <f t="shared" si="15"/>
        <v>0.2018633540372671</v>
      </c>
      <c r="AV62" s="195">
        <f t="shared" si="15"/>
        <v>0.21393280632411066</v>
      </c>
      <c r="AW62" s="195" t="e">
        <f t="shared" si="15"/>
        <v>#DIV/0!</v>
      </c>
      <c r="AX62" s="195" t="e">
        <f t="shared" si="15"/>
        <v>#DIV/0!</v>
      </c>
      <c r="AY62" s="195" t="e">
        <f t="shared" si="15"/>
        <v>#DIV/0!</v>
      </c>
      <c r="AZ62" s="195" t="e">
        <f>AZ61/BU22</f>
        <v>#DIV/0!</v>
      </c>
      <c r="BA62" s="196">
        <f t="shared" ref="BA62:BF62" si="16">BA61/BM24</f>
        <v>0.57391304347826089</v>
      </c>
      <c r="BB62" s="196">
        <f t="shared" si="16"/>
        <v>0.56055900621118016</v>
      </c>
      <c r="BC62" s="196">
        <f t="shared" si="16"/>
        <v>0.56803542673107887</v>
      </c>
      <c r="BD62" s="196">
        <f t="shared" si="16"/>
        <v>0.42826086956521736</v>
      </c>
      <c r="BE62" s="196">
        <f t="shared" si="16"/>
        <v>0.84782608695652173</v>
      </c>
      <c r="BF62" s="196">
        <f t="shared" si="16"/>
        <v>0.84782608695652173</v>
      </c>
      <c r="BG62" s="196">
        <v>0.93</v>
      </c>
      <c r="BH62" s="264">
        <v>64</v>
      </c>
      <c r="BI62" s="196">
        <f>BI61/BU24</f>
        <v>0.5260869565217392</v>
      </c>
      <c r="BJ62" s="197"/>
      <c r="BK62" s="680"/>
      <c r="BL62" s="681"/>
      <c r="BM62" s="681"/>
      <c r="BN62" s="681"/>
      <c r="BO62" s="681"/>
      <c r="BP62" s="681"/>
      <c r="BQ62" s="681"/>
      <c r="BR62" s="681"/>
      <c r="BS62" s="681"/>
      <c r="BT62" s="681"/>
      <c r="BU62" s="681"/>
      <c r="BV62" s="681"/>
      <c r="BW62" s="682"/>
    </row>
    <row r="63" spans="1:76" s="20" customFormat="1" ht="13.5" thickTop="1">
      <c r="B63" s="198"/>
      <c r="L63" s="199"/>
      <c r="BA63" s="200"/>
      <c r="BC63" s="201"/>
      <c r="BE63" s="201"/>
      <c r="BF63" s="201"/>
      <c r="BG63" s="201"/>
      <c r="BH63" s="202"/>
      <c r="BI63" s="201"/>
    </row>
    <row r="64" spans="1:76" s="20" customFormat="1" ht="18">
      <c r="A64" s="706" t="s">
        <v>117</v>
      </c>
      <c r="B64" s="706"/>
      <c r="C64" s="716" t="s">
        <v>284</v>
      </c>
      <c r="D64" s="707"/>
      <c r="E64" s="707"/>
      <c r="F64" s="707"/>
      <c r="G64" s="707"/>
      <c r="H64" s="203"/>
      <c r="I64" s="203"/>
      <c r="J64" s="706"/>
      <c r="K64" s="706"/>
      <c r="L64" s="706"/>
      <c r="M64" s="706"/>
      <c r="N64" s="706"/>
      <c r="O64" s="706"/>
      <c r="P64" s="706"/>
      <c r="Q64" s="706"/>
      <c r="R64" s="706"/>
      <c r="S64" s="706"/>
      <c r="T64" s="706"/>
      <c r="U64" s="706"/>
      <c r="V64" s="706"/>
      <c r="W64" s="706"/>
      <c r="X64" s="706"/>
      <c r="Z64" s="204"/>
      <c r="AA64" s="709" t="s">
        <v>285</v>
      </c>
      <c r="AB64" s="709"/>
      <c r="AC64" s="709"/>
      <c r="AD64" s="709"/>
      <c r="AE64" s="709"/>
      <c r="AF64" s="709"/>
      <c r="AG64" s="709"/>
      <c r="AH64" s="709"/>
      <c r="AI64" s="709"/>
      <c r="AJ64" s="709"/>
      <c r="AK64" s="709"/>
      <c r="AL64" s="709"/>
      <c r="AM64" s="709"/>
      <c r="AN64" s="709"/>
      <c r="AO64" s="709"/>
      <c r="AP64" s="709"/>
      <c r="AQ64" s="709"/>
      <c r="AR64" s="709"/>
      <c r="AS64" s="709"/>
      <c r="AT64" s="709"/>
      <c r="AU64" s="709"/>
      <c r="AV64" s="709"/>
      <c r="AW64" s="709"/>
      <c r="AX64" s="709"/>
      <c r="AY64" s="709"/>
      <c r="AZ64" s="709"/>
      <c r="BA64" s="709"/>
      <c r="BB64" s="709"/>
      <c r="BC64" s="709"/>
      <c r="BD64" s="709"/>
      <c r="BE64" s="709"/>
      <c r="BF64" s="709"/>
      <c r="BG64" s="709"/>
      <c r="BH64" s="709"/>
      <c r="BI64" s="709"/>
      <c r="BJ64" s="708"/>
      <c r="BK64" s="708"/>
      <c r="BL64" s="708"/>
      <c r="BM64" s="708"/>
      <c r="BN64" s="708"/>
      <c r="BO64" s="708"/>
      <c r="BP64" s="708"/>
      <c r="BQ64" s="205"/>
      <c r="BR64" s="706" t="s">
        <v>120</v>
      </c>
      <c r="BS64" s="706"/>
      <c r="BT64" s="706"/>
      <c r="BU64" s="706"/>
      <c r="BV64" s="706"/>
      <c r="BW64" s="706"/>
    </row>
    <row r="65" spans="2:76" s="20" customFormat="1" ht="12.75">
      <c r="B65" s="198"/>
    </row>
    <row r="66" spans="2:76" s="20" customFormat="1" ht="12.75">
      <c r="B66" s="206" t="s">
        <v>121</v>
      </c>
      <c r="G66" s="709" t="s">
        <v>122</v>
      </c>
      <c r="H66" s="709"/>
      <c r="I66" s="709"/>
      <c r="J66" s="709"/>
      <c r="K66" s="709"/>
      <c r="L66" s="709"/>
      <c r="M66" s="709"/>
      <c r="N66" s="709"/>
      <c r="O66" s="709"/>
      <c r="P66" s="709"/>
      <c r="Q66" s="709"/>
      <c r="R66" s="709"/>
      <c r="S66" s="709"/>
      <c r="T66" s="709"/>
      <c r="U66" s="709"/>
      <c r="V66" s="709"/>
      <c r="W66" s="709"/>
      <c r="AE66" s="710" t="s">
        <v>202</v>
      </c>
      <c r="AF66" s="710"/>
      <c r="AG66" s="710"/>
      <c r="AH66" s="710"/>
      <c r="AI66" s="710"/>
      <c r="AJ66" s="710"/>
      <c r="AK66" s="710"/>
      <c r="AL66" s="710"/>
      <c r="AM66" s="710"/>
      <c r="AN66" s="710"/>
      <c r="AO66" s="710"/>
      <c r="AP66" s="710"/>
      <c r="AQ66" s="710"/>
      <c r="AR66" s="710"/>
      <c r="AS66" s="710"/>
      <c r="AT66" s="710"/>
      <c r="AU66" s="710"/>
      <c r="AV66" s="710"/>
      <c r="AW66" s="710"/>
      <c r="AX66" s="710"/>
      <c r="AY66" s="710"/>
      <c r="AZ66" s="710"/>
      <c r="BA66" s="710"/>
      <c r="BB66" s="710"/>
      <c r="BC66" s="710"/>
      <c r="BD66" s="710"/>
      <c r="BE66" s="710"/>
      <c r="BF66" s="710"/>
      <c r="BG66" s="710"/>
      <c r="BH66" s="710"/>
      <c r="BI66" s="710"/>
      <c r="BP66" s="711" t="s">
        <v>124</v>
      </c>
      <c r="BQ66" s="711"/>
      <c r="BR66" s="711"/>
      <c r="BS66" s="711"/>
      <c r="BT66" s="711"/>
      <c r="BU66" s="711"/>
      <c r="BV66" s="711"/>
      <c r="BW66" s="204"/>
      <c r="BX66" s="204"/>
    </row>
    <row r="67" spans="2:76" s="20" customFormat="1" ht="12.75">
      <c r="B67" s="198"/>
    </row>
    <row r="68" spans="2:76" s="20" customFormat="1" ht="15" thickBot="1">
      <c r="B68" s="198"/>
      <c r="BJ68" s="46"/>
      <c r="BK68" s="46"/>
      <c r="BL68" s="46"/>
      <c r="BV68"/>
    </row>
    <row r="69" spans="2:76" s="20" customFormat="1" ht="15" thickTop="1">
      <c r="B69" s="198"/>
      <c r="BJ69" s="40"/>
      <c r="BK69" s="40"/>
      <c r="BL69" s="40"/>
      <c r="BM69" s="207" t="str">
        <f>BM15</f>
        <v>a1</v>
      </c>
      <c r="BN69" s="207" t="str">
        <f t="shared" ref="BN69:BU69" si="17">BN15</f>
        <v>a2</v>
      </c>
      <c r="BO69" s="207" t="str">
        <f t="shared" si="17"/>
        <v>b1</v>
      </c>
      <c r="BP69" s="207" t="str">
        <f t="shared" si="17"/>
        <v>b2</v>
      </c>
      <c r="BQ69" s="207" t="str">
        <f t="shared" si="17"/>
        <v>c1</v>
      </c>
      <c r="BR69" s="207" t="str">
        <f t="shared" si="17"/>
        <v>c4</v>
      </c>
      <c r="BS69" s="207" t="s">
        <v>18</v>
      </c>
      <c r="BT69" s="207" t="s">
        <v>21</v>
      </c>
      <c r="BU69" s="207" t="str">
        <f t="shared" si="17"/>
        <v>e2</v>
      </c>
      <c r="BV69"/>
      <c r="BW69" s="208"/>
    </row>
    <row r="70" spans="2:76" s="20" customFormat="1">
      <c r="B70" s="198"/>
      <c r="BJ70" s="209"/>
      <c r="BK70" s="210"/>
      <c r="BL70" s="210"/>
      <c r="BM70" s="231">
        <v>0.2</v>
      </c>
      <c r="BN70" s="231">
        <v>0.2</v>
      </c>
      <c r="BO70" s="231">
        <v>0.2</v>
      </c>
      <c r="BP70" s="231">
        <v>0.2</v>
      </c>
      <c r="BQ70" s="231">
        <v>0.2</v>
      </c>
      <c r="BR70" s="231">
        <v>0.2</v>
      </c>
      <c r="BS70" s="231"/>
      <c r="BT70" s="231"/>
      <c r="BU70" s="231">
        <v>0.2</v>
      </c>
      <c r="BV70"/>
    </row>
    <row r="71" spans="2:76" s="20" customFormat="1">
      <c r="B71" s="198"/>
      <c r="BJ71" s="46"/>
      <c r="BK71" s="212"/>
      <c r="BL71" s="212"/>
      <c r="BM71" s="231">
        <v>0.8</v>
      </c>
      <c r="BN71" s="231">
        <v>0.8</v>
      </c>
      <c r="BO71" s="231">
        <v>0.8</v>
      </c>
      <c r="BP71" s="231">
        <v>0.8</v>
      </c>
      <c r="BQ71" s="231">
        <v>0.8</v>
      </c>
      <c r="BR71" s="231">
        <v>0.8</v>
      </c>
      <c r="BS71" s="231"/>
      <c r="BT71" s="231"/>
      <c r="BU71" s="231">
        <v>0.8</v>
      </c>
      <c r="BV71"/>
    </row>
    <row r="72" spans="2:76" s="20" customFormat="1" ht="15" customHeight="1" thickBot="1">
      <c r="B72" s="198"/>
      <c r="BE72"/>
      <c r="BM72" s="213">
        <f>BA62</f>
        <v>0.57391304347826089</v>
      </c>
      <c r="BN72" s="213">
        <f>BB62</f>
        <v>0.56055900621118016</v>
      </c>
      <c r="BO72" s="213">
        <f>BC62</f>
        <v>0.56803542673107887</v>
      </c>
      <c r="BP72" s="213">
        <f>BD62</f>
        <v>0.42826086956521736</v>
      </c>
      <c r="BQ72" s="213">
        <f>BE62</f>
        <v>0.84782608695652173</v>
      </c>
      <c r="BR72" s="213">
        <f t="shared" ref="BR72" si="18">BF62</f>
        <v>0.84782608695652173</v>
      </c>
      <c r="BS72" s="213">
        <v>0.93</v>
      </c>
      <c r="BT72" s="213">
        <v>0.64</v>
      </c>
      <c r="BU72" s="213">
        <f>BI62</f>
        <v>0.5260869565217392</v>
      </c>
      <c r="BV72"/>
    </row>
    <row r="73" spans="2:76" s="11" customFormat="1" ht="12" thickTop="1">
      <c r="B73" s="214"/>
    </row>
  </sheetData>
  <protectedRanges>
    <protectedRange sqref="BJ15:BJ62 AZ63 B61:BI62" name="نطاق3"/>
    <protectedRange sqref="C64" name="نطاق4_1"/>
    <protectedRange sqref="BM72:BU72" name="نطاق3_1"/>
    <protectedRange sqref="BB15:BC60 BI15:BI60" name="نطاق3_2"/>
    <protectedRange sqref="C10" name="نطاق2_1_1"/>
    <protectedRange sqref="C28:C37" name="نطاق3_1_3_1"/>
    <protectedRange sqref="C15 C21:C23" name="نطاق3_1_1_2_1"/>
    <protectedRange sqref="C17:C19" name="نطاق3_1_1_1_3_1"/>
    <protectedRange sqref="B15" name="نطاق3_1_2_1_1"/>
    <protectedRange sqref="C38:C60" name="نطاق3_1_6_1"/>
    <protectedRange sqref="K21:Q60 BD21:BD60" name="نطاق3_5"/>
    <protectedRange sqref="L16:L18 K19:L20 K15:K18 M15:M20 O15:Q20 N16:N20 BD16:BD20" name="نطاق3_2_3"/>
    <protectedRange sqref="D21:J60 BA21:BA60" name="نطاق3_6"/>
    <protectedRange sqref="D19:J20 E16:E18 F15:J18 D15:D18 BA15:BA20" name="نطاق3_2_4"/>
    <protectedRange sqref="Y21:AD60" name="نطاق3_9"/>
    <protectedRange sqref="Y15:AD20" name="نطاق3_2_7"/>
    <protectedRange sqref="AE21:AE60" name="نطاق3_24_1"/>
    <protectedRange sqref="AE15:AE20" name="نطاق3_2_5_2"/>
    <protectedRange sqref="R21:T27 R28:U60 X21:X60" name="نطاق3_11"/>
    <protectedRange sqref="X15:X20 R15:T20" name="نطاق3_2_9"/>
    <protectedRange sqref="U21:U27" name="نطاق3_6_3"/>
    <protectedRange sqref="U15:U20" name="نطاق3_2_3_3"/>
    <protectedRange sqref="V21:W60 BE21:BF60" name="نطاق3_30_2"/>
    <protectedRange sqref="V15:W20 BE15:BF20" name="نطاق3_2_12_2"/>
    <protectedRange sqref="AL21:AL60" name="نطاق3_13"/>
    <protectedRange sqref="AL15:AL20" name="نطاق3_2_2_2"/>
    <protectedRange sqref="AF21:AK60 BG21:BG60" name="نطاق3_28_1"/>
    <protectedRange sqref="AF15:AK20 BG15:BG20" name="نطاق3_2_10_1"/>
    <protectedRange sqref="AM21:AS60 BH21:BH60" name="نطاق3_15"/>
    <protectedRange sqref="AQ15:AS20 BH15:BH20" name="نطاق3_2_13"/>
    <protectedRange sqref="AM15:AP20" name="نطاق3_5_2"/>
    <protectedRange sqref="AX21:AZ60 AT60" name="نطاق3_17"/>
    <protectedRange sqref="AX15:AZ20" name="نطاق3_2_15"/>
    <protectedRange sqref="AT15:AT27" name="نطاق3_11_2"/>
    <protectedRange sqref="AT28:AT59" name="نطاق3_13_2"/>
    <protectedRange sqref="AU15:AW22" name="نطاق3_15_2"/>
    <protectedRange sqref="AU23:AW26" name="نطاق3_18_1"/>
    <protectedRange sqref="AU27:AW36" name="نطاق3_20_1"/>
    <protectedRange sqref="AU37:AW60" name="نطاق3_22_1"/>
  </protectedRanges>
  <mergeCells count="60">
    <mergeCell ref="BJ64:BP64"/>
    <mergeCell ref="BR64:BW64"/>
    <mergeCell ref="G66:W66"/>
    <mergeCell ref="AE66:BI66"/>
    <mergeCell ref="BP66:BV66"/>
    <mergeCell ref="AA64:BI64"/>
    <mergeCell ref="A61:C61"/>
    <mergeCell ref="A62:C62"/>
    <mergeCell ref="A64:B64"/>
    <mergeCell ref="C64:G64"/>
    <mergeCell ref="J64:X64"/>
    <mergeCell ref="BK29:BW62"/>
    <mergeCell ref="BK13:BP13"/>
    <mergeCell ref="BR13:BW13"/>
    <mergeCell ref="BV16:BW16"/>
    <mergeCell ref="BV19:BW19"/>
    <mergeCell ref="BV20:BW20"/>
    <mergeCell ref="BV21:BW21"/>
    <mergeCell ref="BV22:BW22"/>
    <mergeCell ref="BV23:BW23"/>
    <mergeCell ref="BV24:BW24"/>
    <mergeCell ref="BK26:BP27"/>
    <mergeCell ref="BR26:BW27"/>
    <mergeCell ref="D12:BI12"/>
    <mergeCell ref="BR12:BW12"/>
    <mergeCell ref="A13:A14"/>
    <mergeCell ref="B13:B14"/>
    <mergeCell ref="C13:C14"/>
    <mergeCell ref="D13:J13"/>
    <mergeCell ref="K13:Q13"/>
    <mergeCell ref="R13:X13"/>
    <mergeCell ref="Y13:AE13"/>
    <mergeCell ref="BA13:BI13"/>
    <mergeCell ref="A10:B10"/>
    <mergeCell ref="D10:F10"/>
    <mergeCell ref="G10:O10"/>
    <mergeCell ref="BJ10:BM10"/>
    <mergeCell ref="BU10:BW10"/>
    <mergeCell ref="A11:B11"/>
    <mergeCell ref="D11:X11"/>
    <mergeCell ref="Y11:BI11"/>
    <mergeCell ref="BK11:BP11"/>
    <mergeCell ref="BU11:BW11"/>
    <mergeCell ref="A5:BW5"/>
    <mergeCell ref="A6:BW6"/>
    <mergeCell ref="BJ7:BJ8"/>
    <mergeCell ref="R8:V9"/>
    <mergeCell ref="AN8:AQ9"/>
    <mergeCell ref="A9:B9"/>
    <mergeCell ref="D9:F9"/>
    <mergeCell ref="G9:O9"/>
    <mergeCell ref="BJ9:BM9"/>
    <mergeCell ref="BU9:BW9"/>
    <mergeCell ref="A1:G1"/>
    <mergeCell ref="V1:Y3"/>
    <mergeCell ref="BJ1:BW1"/>
    <mergeCell ref="A2:G2"/>
    <mergeCell ref="BJ2:BW2"/>
    <mergeCell ref="A3:G3"/>
    <mergeCell ref="BJ3:BW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5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3" width="4.5" bestFit="1" customWidth="1"/>
    <col min="54" max="54" width="4.25" bestFit="1" customWidth="1"/>
    <col min="55" max="55" width="4.5" bestFit="1" customWidth="1"/>
    <col min="56" max="56" width="4.25" bestFit="1" customWidth="1"/>
    <col min="57" max="57" width="5.125" bestFit="1" customWidth="1"/>
    <col min="58" max="58" width="4.25" bestFit="1" customWidth="1"/>
    <col min="59" max="59" width="4.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286</v>
      </c>
      <c r="D9" s="639"/>
      <c r="E9" s="640"/>
      <c r="F9" s="640"/>
      <c r="G9" s="641" t="s">
        <v>287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/>
      <c r="AF9" s="18" t="s">
        <v>28</v>
      </c>
      <c r="AG9" s="18"/>
      <c r="AH9" s="18"/>
      <c r="AI9" s="18"/>
      <c r="AJ9" s="18" t="s">
        <v>28</v>
      </c>
      <c r="AK9" s="18"/>
      <c r="AL9" s="18"/>
      <c r="AM9" s="18" t="s">
        <v>28</v>
      </c>
      <c r="AN9" s="636"/>
      <c r="AO9" s="636"/>
      <c r="AP9" s="636"/>
      <c r="AQ9" s="636"/>
      <c r="BH9" s="644"/>
      <c r="BI9" s="644"/>
      <c r="BJ9" s="644"/>
      <c r="BK9" s="644"/>
      <c r="BL9" s="25"/>
      <c r="BM9" s="25"/>
      <c r="BN9" s="26"/>
      <c r="BO9" s="26">
        <v>252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27" t="s">
        <v>288</v>
      </c>
      <c r="D10" s="654"/>
      <c r="E10" s="655"/>
      <c r="F10" s="655"/>
      <c r="G10" s="654" t="s">
        <v>288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7"/>
      <c r="BO10" s="37">
        <v>24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58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11</v>
      </c>
      <c r="H14" s="61" t="s">
        <v>15</v>
      </c>
      <c r="I14" s="61" t="s">
        <v>19</v>
      </c>
      <c r="J14" s="62" t="s">
        <v>22</v>
      </c>
      <c r="K14" s="59" t="s">
        <v>6</v>
      </c>
      <c r="L14" s="59" t="s">
        <v>7</v>
      </c>
      <c r="M14" s="59" t="s">
        <v>10</v>
      </c>
      <c r="N14" s="59" t="s">
        <v>11</v>
      </c>
      <c r="O14" s="60" t="s">
        <v>15</v>
      </c>
      <c r="P14" s="60" t="s">
        <v>19</v>
      </c>
      <c r="Q14" s="62" t="s">
        <v>22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15</v>
      </c>
      <c r="W14" s="60" t="s">
        <v>19</v>
      </c>
      <c r="X14" s="62" t="s">
        <v>22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19</v>
      </c>
      <c r="AE14" s="63" t="s">
        <v>21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19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19</v>
      </c>
      <c r="AS14" s="66" t="s">
        <v>21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11</v>
      </c>
      <c r="BE14" s="61" t="s">
        <v>15</v>
      </c>
      <c r="BF14" s="61" t="s">
        <v>19</v>
      </c>
      <c r="BG14" s="62" t="s">
        <v>21</v>
      </c>
      <c r="BH14" s="57" t="s">
        <v>53</v>
      </c>
    </row>
    <row r="15" spans="1:72" s="20" customFormat="1" ht="17.25" thickTop="1" thickBot="1">
      <c r="A15" s="215">
        <v>1</v>
      </c>
      <c r="B15" s="265">
        <v>331202922</v>
      </c>
      <c r="C15" s="266" t="s">
        <v>289</v>
      </c>
      <c r="D15" s="144">
        <v>1.5</v>
      </c>
      <c r="E15" s="144">
        <v>2.5</v>
      </c>
      <c r="F15" s="144">
        <v>0.5</v>
      </c>
      <c r="G15" s="144"/>
      <c r="H15" s="99"/>
      <c r="I15" s="99"/>
      <c r="J15" s="217"/>
      <c r="K15" s="144">
        <v>2</v>
      </c>
      <c r="L15" s="144">
        <v>1</v>
      </c>
      <c r="M15" s="144">
        <v>3</v>
      </c>
      <c r="N15" s="144"/>
      <c r="O15" s="89"/>
      <c r="P15" s="89"/>
      <c r="Q15" s="133"/>
      <c r="R15" s="83">
        <v>1</v>
      </c>
      <c r="S15" s="84"/>
      <c r="T15" s="126">
        <v>1</v>
      </c>
      <c r="U15" s="144"/>
      <c r="V15" s="89"/>
      <c r="W15" s="89"/>
      <c r="X15" s="133"/>
      <c r="Y15" s="84"/>
      <c r="Z15" s="89"/>
      <c r="AA15" s="89"/>
      <c r="AB15" s="90"/>
      <c r="AC15" s="90"/>
      <c r="AD15" s="90"/>
      <c r="AE15" s="144">
        <v>4</v>
      </c>
      <c r="AF15" s="106"/>
      <c r="AG15" s="99"/>
      <c r="AH15" s="99"/>
      <c r="AI15" s="99"/>
      <c r="AJ15" s="144"/>
      <c r="AK15" s="144">
        <v>4</v>
      </c>
      <c r="AL15" s="99"/>
      <c r="AM15" s="219"/>
      <c r="AN15" s="99"/>
      <c r="AO15" s="99"/>
      <c r="AP15" s="99"/>
      <c r="AQ15" s="99"/>
      <c r="AR15" s="99"/>
      <c r="AS15" s="144">
        <v>13</v>
      </c>
      <c r="AT15" s="267">
        <v>11.5</v>
      </c>
      <c r="AU15" s="268">
        <v>2</v>
      </c>
      <c r="AV15" s="269">
        <v>11.5</v>
      </c>
      <c r="AW15" s="270">
        <v>4</v>
      </c>
      <c r="AX15" s="106"/>
      <c r="AY15" s="99"/>
      <c r="AZ15" s="107"/>
      <c r="BA15" s="144">
        <v>16</v>
      </c>
      <c r="BB15" s="144">
        <v>5.5</v>
      </c>
      <c r="BC15" s="144">
        <v>16</v>
      </c>
      <c r="BD15" s="270">
        <v>4</v>
      </c>
      <c r="BE15" s="144"/>
      <c r="BF15" s="144">
        <v>4</v>
      </c>
      <c r="BG15" s="144">
        <v>17</v>
      </c>
      <c r="BH15" s="113">
        <f>SUM(BA15:BG15)</f>
        <v>62.5</v>
      </c>
      <c r="BI15" s="114" t="s">
        <v>50</v>
      </c>
      <c r="BJ15" s="115"/>
      <c r="BK15" s="116" t="s">
        <v>6</v>
      </c>
      <c r="BL15" s="116" t="s">
        <v>7</v>
      </c>
      <c r="BM15" s="116" t="s">
        <v>10</v>
      </c>
      <c r="BN15" s="117" t="s">
        <v>11</v>
      </c>
      <c r="BO15" s="117" t="s">
        <v>15</v>
      </c>
      <c r="BP15" s="117" t="s">
        <v>19</v>
      </c>
      <c r="BQ15" s="119" t="s">
        <v>21</v>
      </c>
      <c r="BR15" s="40"/>
      <c r="BS15" s="40"/>
    </row>
    <row r="16" spans="1:72" s="20" customFormat="1" ht="16.5" thickBot="1">
      <c r="A16" s="215">
        <v>2</v>
      </c>
      <c r="B16" s="271">
        <v>341204376</v>
      </c>
      <c r="C16" s="272" t="s">
        <v>290</v>
      </c>
      <c r="D16" s="144">
        <v>2</v>
      </c>
      <c r="E16" s="144">
        <v>2.5</v>
      </c>
      <c r="F16" s="144">
        <v>1</v>
      </c>
      <c r="G16" s="144"/>
      <c r="H16" s="90"/>
      <c r="I16" s="90"/>
      <c r="J16" s="133"/>
      <c r="K16" s="144">
        <v>1.5</v>
      </c>
      <c r="L16" s="144">
        <v>2</v>
      </c>
      <c r="M16" s="144">
        <v>6</v>
      </c>
      <c r="N16" s="144"/>
      <c r="O16" s="89"/>
      <c r="P16" s="89"/>
      <c r="Q16" s="133"/>
      <c r="R16" s="126">
        <v>1</v>
      </c>
      <c r="S16" s="84"/>
      <c r="T16" s="126">
        <v>1</v>
      </c>
      <c r="U16" s="144"/>
      <c r="V16" s="89"/>
      <c r="W16" s="89"/>
      <c r="X16" s="133"/>
      <c r="Y16" s="84"/>
      <c r="Z16" s="89"/>
      <c r="AA16" s="89"/>
      <c r="AB16" s="90"/>
      <c r="AC16" s="90"/>
      <c r="AD16" s="90"/>
      <c r="AE16" s="144">
        <v>4</v>
      </c>
      <c r="AF16" s="132"/>
      <c r="AG16" s="90"/>
      <c r="AH16" s="90"/>
      <c r="AI16" s="90"/>
      <c r="AJ16" s="144"/>
      <c r="AK16" s="144">
        <v>4</v>
      </c>
      <c r="AL16" s="90"/>
      <c r="AM16" s="224"/>
      <c r="AN16" s="90"/>
      <c r="AO16" s="90"/>
      <c r="AP16" s="90"/>
      <c r="AQ16" s="90"/>
      <c r="AR16" s="90"/>
      <c r="AS16" s="144">
        <v>18</v>
      </c>
      <c r="AT16" s="273">
        <v>17</v>
      </c>
      <c r="AU16" s="274">
        <v>4</v>
      </c>
      <c r="AV16" s="275">
        <v>14</v>
      </c>
      <c r="AW16" s="273">
        <v>4</v>
      </c>
      <c r="AX16" s="132"/>
      <c r="AY16" s="90"/>
      <c r="AZ16" s="133"/>
      <c r="BA16" s="144">
        <v>21.5</v>
      </c>
      <c r="BB16" s="144">
        <v>8.5</v>
      </c>
      <c r="BC16" s="144">
        <v>22</v>
      </c>
      <c r="BD16" s="273">
        <v>4</v>
      </c>
      <c r="BE16" s="144"/>
      <c r="BF16" s="144">
        <v>4</v>
      </c>
      <c r="BG16" s="144">
        <v>22</v>
      </c>
      <c r="BH16" s="113">
        <f>SUM(BA16:BG16)</f>
        <v>82</v>
      </c>
      <c r="BI16" s="134">
        <f>SUM(BK16:BQ16)</f>
        <v>2</v>
      </c>
      <c r="BJ16" s="135"/>
      <c r="BK16" s="136">
        <v>1</v>
      </c>
      <c r="BL16" s="136"/>
      <c r="BM16" s="136">
        <v>1</v>
      </c>
      <c r="BN16" s="136"/>
      <c r="BO16" s="136"/>
      <c r="BP16" s="136"/>
      <c r="BQ16" s="136"/>
      <c r="BR16" s="686" t="s">
        <v>47</v>
      </c>
      <c r="BS16" s="687"/>
    </row>
    <row r="17" spans="1:71" s="20" customFormat="1" ht="16.5" thickBot="1">
      <c r="A17" s="215">
        <v>3</v>
      </c>
      <c r="B17" s="271">
        <v>341204585</v>
      </c>
      <c r="C17" s="272" t="s">
        <v>291</v>
      </c>
      <c r="D17" s="144">
        <v>3</v>
      </c>
      <c r="E17" s="144">
        <v>3.5</v>
      </c>
      <c r="F17" s="144">
        <v>3</v>
      </c>
      <c r="G17" s="144"/>
      <c r="H17" s="99"/>
      <c r="I17" s="99"/>
      <c r="J17" s="107"/>
      <c r="K17" s="144">
        <v>1.5</v>
      </c>
      <c r="L17" s="144">
        <v>1.5</v>
      </c>
      <c r="M17" s="144">
        <v>5</v>
      </c>
      <c r="N17" s="144"/>
      <c r="O17" s="89"/>
      <c r="P17" s="89"/>
      <c r="Q17" s="133"/>
      <c r="R17" s="126">
        <v>1</v>
      </c>
      <c r="S17" s="84"/>
      <c r="T17" s="126">
        <v>1</v>
      </c>
      <c r="U17" s="144"/>
      <c r="V17" s="89"/>
      <c r="W17" s="89"/>
      <c r="X17" s="133"/>
      <c r="Y17" s="84"/>
      <c r="Z17" s="89"/>
      <c r="AA17" s="89"/>
      <c r="AB17" s="90"/>
      <c r="AC17" s="90"/>
      <c r="AD17" s="90"/>
      <c r="AE17" s="144">
        <v>4</v>
      </c>
      <c r="AF17" s="132"/>
      <c r="AG17" s="90"/>
      <c r="AH17" s="90"/>
      <c r="AI17" s="90"/>
      <c r="AJ17" s="144"/>
      <c r="AK17" s="144">
        <v>4</v>
      </c>
      <c r="AL17" s="90"/>
      <c r="AM17" s="224"/>
      <c r="AN17" s="90"/>
      <c r="AO17" s="90"/>
      <c r="AP17" s="90"/>
      <c r="AQ17" s="90"/>
      <c r="AR17" s="90"/>
      <c r="AS17" s="144">
        <v>16</v>
      </c>
      <c r="AT17" s="273">
        <v>7</v>
      </c>
      <c r="AU17" s="274">
        <v>3.5</v>
      </c>
      <c r="AV17" s="275">
        <v>14.5</v>
      </c>
      <c r="AW17" s="273">
        <v>3</v>
      </c>
      <c r="AX17" s="132"/>
      <c r="AY17" s="90"/>
      <c r="AZ17" s="133"/>
      <c r="BA17" s="144">
        <v>21.5</v>
      </c>
      <c r="BB17" s="144">
        <v>8.5</v>
      </c>
      <c r="BC17" s="144">
        <v>23.5</v>
      </c>
      <c r="BD17" s="273">
        <v>3</v>
      </c>
      <c r="BE17" s="144"/>
      <c r="BF17" s="144">
        <v>4</v>
      </c>
      <c r="BG17" s="144">
        <v>20</v>
      </c>
      <c r="BH17" s="113">
        <f t="shared" ref="BH17:BH42" si="0">SUM(BA17:BG17)</f>
        <v>80.5</v>
      </c>
      <c r="BI17" s="134">
        <f t="shared" ref="BI17:BI22" si="1">SUM(BK17:BQ17)</f>
        <v>4</v>
      </c>
      <c r="BJ17" s="135"/>
      <c r="BK17" s="136"/>
      <c r="BL17" s="136"/>
      <c r="BM17" s="136"/>
      <c r="BN17" s="136"/>
      <c r="BO17" s="136"/>
      <c r="BP17" s="136"/>
      <c r="BQ17" s="136">
        <v>4</v>
      </c>
      <c r="BR17" s="140"/>
      <c r="BS17" s="141" t="s">
        <v>57</v>
      </c>
    </row>
    <row r="18" spans="1:71" s="20" customFormat="1" ht="16.5" thickBot="1">
      <c r="A18" s="215">
        <v>4</v>
      </c>
      <c r="B18" s="271">
        <v>341205377</v>
      </c>
      <c r="C18" s="272" t="s">
        <v>292</v>
      </c>
      <c r="D18" s="144">
        <v>3</v>
      </c>
      <c r="E18" s="144">
        <v>4</v>
      </c>
      <c r="F18" s="144">
        <v>3</v>
      </c>
      <c r="G18" s="144"/>
      <c r="H18" s="99"/>
      <c r="I18" s="99"/>
      <c r="J18" s="107"/>
      <c r="K18" s="144">
        <v>2</v>
      </c>
      <c r="L18" s="144">
        <v>1</v>
      </c>
      <c r="M18" s="144">
        <v>6</v>
      </c>
      <c r="N18" s="144"/>
      <c r="O18" s="89"/>
      <c r="P18" s="89"/>
      <c r="Q18" s="133"/>
      <c r="R18" s="126">
        <v>1</v>
      </c>
      <c r="S18" s="84"/>
      <c r="T18" s="126">
        <v>1</v>
      </c>
      <c r="U18" s="144"/>
      <c r="V18" s="89"/>
      <c r="W18" s="89"/>
      <c r="X18" s="133"/>
      <c r="Y18" s="84"/>
      <c r="Z18" s="89"/>
      <c r="AA18" s="89"/>
      <c r="AB18" s="90"/>
      <c r="AC18" s="90"/>
      <c r="AD18" s="90"/>
      <c r="AE18" s="144">
        <v>4</v>
      </c>
      <c r="AF18" s="132"/>
      <c r="AG18" s="90"/>
      <c r="AH18" s="90"/>
      <c r="AI18" s="90"/>
      <c r="AJ18" s="144"/>
      <c r="AK18" s="144">
        <v>4</v>
      </c>
      <c r="AL18" s="90"/>
      <c r="AM18" s="224"/>
      <c r="AN18" s="90"/>
      <c r="AO18" s="90"/>
      <c r="AP18" s="90"/>
      <c r="AQ18" s="90"/>
      <c r="AR18" s="90"/>
      <c r="AS18" s="144">
        <v>18.5</v>
      </c>
      <c r="AT18" s="273">
        <v>16.5</v>
      </c>
      <c r="AU18" s="274">
        <v>4.5</v>
      </c>
      <c r="AV18" s="275">
        <v>18</v>
      </c>
      <c r="AW18" s="273">
        <v>4.5</v>
      </c>
      <c r="AX18" s="132"/>
      <c r="AY18" s="90"/>
      <c r="AZ18" s="133"/>
      <c r="BA18" s="144">
        <v>22.5</v>
      </c>
      <c r="BB18" s="144">
        <v>9.5</v>
      </c>
      <c r="BC18" s="144">
        <v>28</v>
      </c>
      <c r="BD18" s="273">
        <v>4.5</v>
      </c>
      <c r="BE18" s="144"/>
      <c r="BF18" s="144">
        <v>4</v>
      </c>
      <c r="BG18" s="144">
        <v>22.5</v>
      </c>
      <c r="BH18" s="113">
        <f t="shared" si="0"/>
        <v>91</v>
      </c>
      <c r="BI18" s="134">
        <f>SUM(BK18:BQ18)</f>
        <v>4</v>
      </c>
      <c r="BJ18" s="135"/>
      <c r="BK18" s="136"/>
      <c r="BL18" s="136"/>
      <c r="BM18" s="136"/>
      <c r="BN18" s="136"/>
      <c r="BO18" s="136"/>
      <c r="BP18" s="136">
        <v>4</v>
      </c>
      <c r="BQ18" s="136"/>
      <c r="BR18" s="140"/>
      <c r="BS18" s="141" t="s">
        <v>142</v>
      </c>
    </row>
    <row r="19" spans="1:71" s="20" customFormat="1" ht="17.25" thickTop="1" thickBot="1">
      <c r="A19" s="215">
        <v>5</v>
      </c>
      <c r="B19" s="271">
        <v>341205432</v>
      </c>
      <c r="C19" s="272" t="s">
        <v>293</v>
      </c>
      <c r="D19" s="144">
        <v>2</v>
      </c>
      <c r="E19" s="144">
        <v>0.5</v>
      </c>
      <c r="F19" s="144">
        <v>1.5</v>
      </c>
      <c r="G19" s="144"/>
      <c r="H19" s="99"/>
      <c r="I19" s="99"/>
      <c r="J19" s="217"/>
      <c r="K19" s="144">
        <v>1.5</v>
      </c>
      <c r="L19" s="144">
        <v>0.5</v>
      </c>
      <c r="M19" s="144">
        <v>5</v>
      </c>
      <c r="N19" s="144"/>
      <c r="O19" s="89"/>
      <c r="P19" s="89"/>
      <c r="Q19" s="133"/>
      <c r="R19" s="126">
        <v>1</v>
      </c>
      <c r="S19" s="84"/>
      <c r="T19" s="126">
        <v>1</v>
      </c>
      <c r="U19" s="144"/>
      <c r="V19" s="89"/>
      <c r="W19" s="89"/>
      <c r="X19" s="133"/>
      <c r="Y19" s="84"/>
      <c r="Z19" s="89"/>
      <c r="AA19" s="89"/>
      <c r="AB19" s="90"/>
      <c r="AC19" s="90"/>
      <c r="AD19" s="90"/>
      <c r="AE19" s="144">
        <v>4</v>
      </c>
      <c r="AF19" s="132"/>
      <c r="AG19" s="90"/>
      <c r="AH19" s="90"/>
      <c r="AI19" s="90"/>
      <c r="AJ19" s="144"/>
      <c r="AK19" s="144">
        <v>4</v>
      </c>
      <c r="AL19" s="90"/>
      <c r="AM19" s="224"/>
      <c r="AN19" s="90"/>
      <c r="AO19" s="90"/>
      <c r="AP19" s="90"/>
      <c r="AQ19" s="90"/>
      <c r="AR19" s="90"/>
      <c r="AS19" s="144">
        <v>11.5</v>
      </c>
      <c r="AT19" s="273">
        <v>5</v>
      </c>
      <c r="AU19" s="274">
        <v>3.5</v>
      </c>
      <c r="AV19" s="275">
        <v>9</v>
      </c>
      <c r="AW19" s="273">
        <v>0</v>
      </c>
      <c r="AX19" s="132"/>
      <c r="AY19" s="90"/>
      <c r="AZ19" s="133"/>
      <c r="BA19" s="144">
        <v>16</v>
      </c>
      <c r="BB19" s="144">
        <v>4.5</v>
      </c>
      <c r="BC19" s="144">
        <v>16.5</v>
      </c>
      <c r="BD19" s="273">
        <v>0</v>
      </c>
      <c r="BE19" s="144"/>
      <c r="BF19" s="144">
        <v>4</v>
      </c>
      <c r="BG19" s="144">
        <v>15.5</v>
      </c>
      <c r="BH19" s="113">
        <f t="shared" si="0"/>
        <v>56.5</v>
      </c>
      <c r="BI19" s="134">
        <f t="shared" si="1"/>
        <v>10</v>
      </c>
      <c r="BJ19" s="135"/>
      <c r="BK19" s="136">
        <v>3</v>
      </c>
      <c r="BL19" s="136">
        <v>4</v>
      </c>
      <c r="BM19" s="136">
        <v>3</v>
      </c>
      <c r="BN19" s="136"/>
      <c r="BO19" s="136"/>
      <c r="BP19" s="136"/>
      <c r="BQ19" s="136"/>
      <c r="BR19" s="688" t="s">
        <v>43</v>
      </c>
      <c r="BS19" s="689"/>
    </row>
    <row r="20" spans="1:71" s="20" customFormat="1" ht="16.5" thickBot="1">
      <c r="A20" s="215">
        <v>6</v>
      </c>
      <c r="B20" s="271">
        <v>342205154</v>
      </c>
      <c r="C20" s="272" t="s">
        <v>294</v>
      </c>
      <c r="D20" s="144">
        <v>3</v>
      </c>
      <c r="E20" s="144">
        <v>2.5</v>
      </c>
      <c r="F20" s="144">
        <v>3</v>
      </c>
      <c r="G20" s="144"/>
      <c r="H20" s="90"/>
      <c r="I20" s="90"/>
      <c r="J20" s="133"/>
      <c r="K20" s="144">
        <v>1.5</v>
      </c>
      <c r="L20" s="144">
        <v>0.5</v>
      </c>
      <c r="M20" s="144">
        <v>5.5</v>
      </c>
      <c r="N20" s="144"/>
      <c r="O20" s="89"/>
      <c r="P20" s="89"/>
      <c r="Q20" s="133"/>
      <c r="R20" s="126">
        <v>1</v>
      </c>
      <c r="S20" s="84"/>
      <c r="T20" s="126">
        <v>1</v>
      </c>
      <c r="U20" s="144"/>
      <c r="V20" s="89"/>
      <c r="W20" s="89"/>
      <c r="X20" s="133"/>
      <c r="Y20" s="84"/>
      <c r="Z20" s="89"/>
      <c r="AA20" s="89"/>
      <c r="AB20" s="90"/>
      <c r="AC20" s="90"/>
      <c r="AD20" s="90"/>
      <c r="AE20" s="144">
        <v>4</v>
      </c>
      <c r="AF20" s="132"/>
      <c r="AG20" s="90"/>
      <c r="AH20" s="90"/>
      <c r="AI20" s="90"/>
      <c r="AJ20" s="144"/>
      <c r="AK20" s="144">
        <v>4</v>
      </c>
      <c r="AL20" s="90"/>
      <c r="AM20" s="224"/>
      <c r="AN20" s="90"/>
      <c r="AO20" s="90"/>
      <c r="AP20" s="90"/>
      <c r="AQ20" s="90"/>
      <c r="AR20" s="90"/>
      <c r="AS20" s="144">
        <v>16</v>
      </c>
      <c r="AT20" s="273">
        <v>8</v>
      </c>
      <c r="AU20" s="274">
        <v>3.5</v>
      </c>
      <c r="AV20" s="275">
        <v>12.5</v>
      </c>
      <c r="AW20" s="273">
        <v>4</v>
      </c>
      <c r="AX20" s="132"/>
      <c r="AY20" s="90"/>
      <c r="AZ20" s="133"/>
      <c r="BA20" s="144">
        <v>13.5</v>
      </c>
      <c r="BB20" s="144">
        <v>6.5</v>
      </c>
      <c r="BC20" s="144">
        <v>22</v>
      </c>
      <c r="BD20" s="273">
        <v>4</v>
      </c>
      <c r="BE20" s="144"/>
      <c r="BF20" s="144">
        <v>4</v>
      </c>
      <c r="BG20" s="144">
        <v>21</v>
      </c>
      <c r="BH20" s="113">
        <f t="shared" si="0"/>
        <v>71</v>
      </c>
      <c r="BI20" s="134">
        <f t="shared" si="1"/>
        <v>10</v>
      </c>
      <c r="BJ20" s="135"/>
      <c r="BK20" s="136">
        <v>2</v>
      </c>
      <c r="BL20" s="136">
        <v>2</v>
      </c>
      <c r="BM20" s="136">
        <v>6</v>
      </c>
      <c r="BN20" s="136"/>
      <c r="BO20" s="136"/>
      <c r="BP20" s="136"/>
      <c r="BQ20" s="136"/>
      <c r="BR20" s="688" t="s">
        <v>44</v>
      </c>
      <c r="BS20" s="689"/>
    </row>
    <row r="21" spans="1:71" s="20" customFormat="1" ht="17.25" thickTop="1" thickBot="1">
      <c r="A21" s="215">
        <v>7</v>
      </c>
      <c r="B21" s="271">
        <v>351201621</v>
      </c>
      <c r="C21" s="272" t="s">
        <v>295</v>
      </c>
      <c r="D21" s="144">
        <v>2.5</v>
      </c>
      <c r="E21" s="144">
        <v>2</v>
      </c>
      <c r="F21" s="144">
        <v>3</v>
      </c>
      <c r="G21" s="144"/>
      <c r="H21" s="99"/>
      <c r="I21" s="99"/>
      <c r="J21" s="217"/>
      <c r="K21" s="144">
        <v>1.5</v>
      </c>
      <c r="L21" s="144">
        <v>0.5</v>
      </c>
      <c r="M21" s="144">
        <v>4.5</v>
      </c>
      <c r="N21" s="144"/>
      <c r="O21" s="89"/>
      <c r="P21" s="89"/>
      <c r="Q21" s="133"/>
      <c r="R21" s="126">
        <v>1</v>
      </c>
      <c r="S21" s="84"/>
      <c r="T21" s="126">
        <v>1</v>
      </c>
      <c r="U21" s="144"/>
      <c r="V21" s="89"/>
      <c r="W21" s="89"/>
      <c r="X21" s="133"/>
      <c r="Y21" s="84"/>
      <c r="Z21" s="89"/>
      <c r="AA21" s="89"/>
      <c r="AB21" s="90"/>
      <c r="AC21" s="90"/>
      <c r="AD21" s="90"/>
      <c r="AE21" s="144">
        <v>4</v>
      </c>
      <c r="AF21" s="132"/>
      <c r="AG21" s="90"/>
      <c r="AH21" s="90"/>
      <c r="AI21" s="90"/>
      <c r="AJ21" s="144"/>
      <c r="AK21" s="144">
        <v>4</v>
      </c>
      <c r="AL21" s="90"/>
      <c r="AM21" s="224"/>
      <c r="AN21" s="90"/>
      <c r="AO21" s="90"/>
      <c r="AP21" s="90"/>
      <c r="AQ21" s="90"/>
      <c r="AR21" s="90"/>
      <c r="AS21" s="144">
        <v>19</v>
      </c>
      <c r="AT21" s="273">
        <v>7.5</v>
      </c>
      <c r="AU21" s="274">
        <v>3</v>
      </c>
      <c r="AV21" s="275">
        <v>13</v>
      </c>
      <c r="AW21" s="273">
        <v>3.5</v>
      </c>
      <c r="AX21" s="132"/>
      <c r="AY21" s="90"/>
      <c r="AZ21" s="133"/>
      <c r="BA21" s="144">
        <v>12.5</v>
      </c>
      <c r="BB21" s="144">
        <v>5.5</v>
      </c>
      <c r="BC21" s="144">
        <v>21.5</v>
      </c>
      <c r="BD21" s="273">
        <v>3.5</v>
      </c>
      <c r="BE21" s="144"/>
      <c r="BF21" s="144">
        <v>4</v>
      </c>
      <c r="BG21" s="144">
        <v>23</v>
      </c>
      <c r="BH21" s="113">
        <f t="shared" si="0"/>
        <v>70</v>
      </c>
      <c r="BI21" s="134">
        <f t="shared" si="1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7.25" thickTop="1" thickBot="1">
      <c r="A22" s="215">
        <v>8</v>
      </c>
      <c r="B22" s="271">
        <v>351201666</v>
      </c>
      <c r="C22" s="272" t="s">
        <v>296</v>
      </c>
      <c r="D22" s="144">
        <v>3</v>
      </c>
      <c r="E22" s="144">
        <v>3.5</v>
      </c>
      <c r="F22" s="144">
        <v>3</v>
      </c>
      <c r="G22" s="144"/>
      <c r="H22" s="99"/>
      <c r="I22" s="99"/>
      <c r="J22" s="217"/>
      <c r="K22" s="144">
        <v>1.5</v>
      </c>
      <c r="L22" s="144">
        <v>2</v>
      </c>
      <c r="M22" s="144">
        <v>6</v>
      </c>
      <c r="N22" s="144"/>
      <c r="O22" s="89"/>
      <c r="P22" s="89"/>
      <c r="Q22" s="133"/>
      <c r="R22" s="126">
        <v>1</v>
      </c>
      <c r="S22" s="84"/>
      <c r="T22" s="126">
        <v>1</v>
      </c>
      <c r="U22" s="144"/>
      <c r="V22" s="89"/>
      <c r="W22" s="89"/>
      <c r="X22" s="133"/>
      <c r="Y22" s="84"/>
      <c r="Z22" s="89"/>
      <c r="AA22" s="89"/>
      <c r="AB22" s="90"/>
      <c r="AC22" s="90"/>
      <c r="AD22" s="90"/>
      <c r="AE22" s="144">
        <v>4</v>
      </c>
      <c r="AF22" s="132"/>
      <c r="AG22" s="90"/>
      <c r="AH22" s="90"/>
      <c r="AI22" s="90"/>
      <c r="AJ22" s="144"/>
      <c r="AK22" s="144">
        <v>4</v>
      </c>
      <c r="AL22" s="90"/>
      <c r="AM22" s="224"/>
      <c r="AN22" s="90"/>
      <c r="AO22" s="90"/>
      <c r="AP22" s="90"/>
      <c r="AQ22" s="90"/>
      <c r="AR22" s="90"/>
      <c r="AS22" s="144">
        <v>18</v>
      </c>
      <c r="AT22" s="273">
        <v>18.5</v>
      </c>
      <c r="AU22" s="274">
        <v>4.5</v>
      </c>
      <c r="AV22" s="275">
        <v>18</v>
      </c>
      <c r="AW22" s="273">
        <v>6</v>
      </c>
      <c r="AX22" s="132"/>
      <c r="AY22" s="90"/>
      <c r="AZ22" s="133"/>
      <c r="BA22" s="144">
        <v>24</v>
      </c>
      <c r="BB22" s="144">
        <v>10</v>
      </c>
      <c r="BC22" s="144">
        <v>28</v>
      </c>
      <c r="BD22" s="273">
        <v>6</v>
      </c>
      <c r="BE22" s="144"/>
      <c r="BF22" s="144">
        <v>4</v>
      </c>
      <c r="BG22" s="144">
        <v>22</v>
      </c>
      <c r="BH22" s="113">
        <f t="shared" si="0"/>
        <v>94</v>
      </c>
      <c r="BI22" s="134">
        <f t="shared" si="1"/>
        <v>50</v>
      </c>
      <c r="BJ22" s="154"/>
      <c r="BK22" s="160">
        <v>19</v>
      </c>
      <c r="BL22" s="160">
        <v>5</v>
      </c>
      <c r="BM22" s="160">
        <v>20</v>
      </c>
      <c r="BN22" s="161">
        <v>6</v>
      </c>
      <c r="BO22" s="161"/>
      <c r="BP22" s="161"/>
      <c r="BQ22" s="163"/>
      <c r="BR22" s="688" t="s">
        <v>65</v>
      </c>
      <c r="BS22" s="689"/>
    </row>
    <row r="23" spans="1:71" s="20" customFormat="1" ht="16.5" thickBot="1">
      <c r="A23" s="215">
        <v>9</v>
      </c>
      <c r="B23" s="271">
        <v>351201783</v>
      </c>
      <c r="C23" s="272" t="s">
        <v>297</v>
      </c>
      <c r="D23" s="144">
        <v>1.5</v>
      </c>
      <c r="E23" s="144">
        <v>1</v>
      </c>
      <c r="F23" s="144">
        <v>2.5</v>
      </c>
      <c r="G23" s="144"/>
      <c r="H23" s="90"/>
      <c r="I23" s="90"/>
      <c r="J23" s="133"/>
      <c r="K23" s="144">
        <v>1</v>
      </c>
      <c r="L23" s="144">
        <v>1</v>
      </c>
      <c r="M23" s="144">
        <v>0</v>
      </c>
      <c r="N23" s="144"/>
      <c r="O23" s="89"/>
      <c r="P23" s="89"/>
      <c r="Q23" s="133"/>
      <c r="R23" s="126">
        <v>1</v>
      </c>
      <c r="S23" s="84"/>
      <c r="T23" s="126">
        <v>1</v>
      </c>
      <c r="U23" s="144"/>
      <c r="V23" s="89"/>
      <c r="W23" s="89"/>
      <c r="X23" s="133"/>
      <c r="Y23" s="84"/>
      <c r="Z23" s="89"/>
      <c r="AA23" s="89"/>
      <c r="AB23" s="90"/>
      <c r="AC23" s="90"/>
      <c r="AD23" s="90"/>
      <c r="AE23" s="144">
        <v>4</v>
      </c>
      <c r="AF23" s="132"/>
      <c r="AG23" s="90"/>
      <c r="AH23" s="90"/>
      <c r="AI23" s="90"/>
      <c r="AJ23" s="144"/>
      <c r="AK23" s="144">
        <v>4</v>
      </c>
      <c r="AL23" s="90"/>
      <c r="AM23" s="224"/>
      <c r="AN23" s="90"/>
      <c r="AO23" s="90"/>
      <c r="AP23" s="90"/>
      <c r="AQ23" s="90"/>
      <c r="AR23" s="90"/>
      <c r="AS23" s="144">
        <v>17.5</v>
      </c>
      <c r="AT23" s="273">
        <v>3</v>
      </c>
      <c r="AU23" s="274">
        <v>3.5</v>
      </c>
      <c r="AV23" s="275">
        <v>9.5</v>
      </c>
      <c r="AW23" s="273">
        <v>3.5</v>
      </c>
      <c r="AX23" s="132"/>
      <c r="AY23" s="90"/>
      <c r="AZ23" s="133"/>
      <c r="BA23" s="144">
        <v>6.5</v>
      </c>
      <c r="BB23" s="144">
        <v>5.5</v>
      </c>
      <c r="BC23" s="144">
        <v>13</v>
      </c>
      <c r="BD23" s="273">
        <v>3.5</v>
      </c>
      <c r="BE23" s="144"/>
      <c r="BF23" s="144">
        <v>4</v>
      </c>
      <c r="BG23" s="144">
        <v>21.5</v>
      </c>
      <c r="BH23" s="113">
        <f t="shared" si="0"/>
        <v>54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6.5" thickBot="1">
      <c r="A24" s="215">
        <v>10</v>
      </c>
      <c r="B24" s="271">
        <v>351202176</v>
      </c>
      <c r="C24" s="272" t="s">
        <v>298</v>
      </c>
      <c r="D24" s="144">
        <v>2.5</v>
      </c>
      <c r="E24" s="144">
        <v>3.5</v>
      </c>
      <c r="F24" s="144">
        <v>2.5</v>
      </c>
      <c r="G24" s="144"/>
      <c r="H24" s="90"/>
      <c r="I24" s="90"/>
      <c r="J24" s="133"/>
      <c r="K24" s="144">
        <v>2</v>
      </c>
      <c r="L24" s="144">
        <v>1.5</v>
      </c>
      <c r="M24" s="144">
        <v>4.5</v>
      </c>
      <c r="N24" s="144"/>
      <c r="O24" s="89"/>
      <c r="P24" s="89"/>
      <c r="Q24" s="133"/>
      <c r="R24" s="126">
        <v>1</v>
      </c>
      <c r="S24" s="98"/>
      <c r="T24" s="126">
        <v>1</v>
      </c>
      <c r="U24" s="144"/>
      <c r="V24" s="89"/>
      <c r="W24" s="89"/>
      <c r="X24" s="133"/>
      <c r="Y24" s="84"/>
      <c r="Z24" s="89"/>
      <c r="AA24" s="89"/>
      <c r="AB24" s="90"/>
      <c r="AC24" s="90"/>
      <c r="AD24" s="90"/>
      <c r="AE24" s="144">
        <v>4</v>
      </c>
      <c r="AF24" s="132"/>
      <c r="AG24" s="90"/>
      <c r="AH24" s="90"/>
      <c r="AI24" s="90"/>
      <c r="AJ24" s="144"/>
      <c r="AK24" s="144">
        <v>4</v>
      </c>
      <c r="AL24" s="90"/>
      <c r="AM24" s="224"/>
      <c r="AN24" s="90"/>
      <c r="AO24" s="90"/>
      <c r="AP24" s="90"/>
      <c r="AQ24" s="90"/>
      <c r="AR24" s="90"/>
      <c r="AS24" s="144">
        <v>12.5</v>
      </c>
      <c r="AT24" s="273">
        <v>11</v>
      </c>
      <c r="AU24" s="274">
        <v>3</v>
      </c>
      <c r="AV24" s="275">
        <v>11</v>
      </c>
      <c r="AW24" s="273">
        <v>3.5</v>
      </c>
      <c r="AX24" s="132"/>
      <c r="AY24" s="90"/>
      <c r="AZ24" s="133"/>
      <c r="BA24" s="144">
        <v>16.5</v>
      </c>
      <c r="BB24" s="144">
        <v>8</v>
      </c>
      <c r="BC24" s="144">
        <v>19</v>
      </c>
      <c r="BD24" s="273">
        <v>3.5</v>
      </c>
      <c r="BE24" s="144"/>
      <c r="BF24" s="144">
        <v>4</v>
      </c>
      <c r="BG24" s="144">
        <v>17.5</v>
      </c>
      <c r="BH24" s="113">
        <f t="shared" si="0"/>
        <v>68.5</v>
      </c>
      <c r="BI24" s="170">
        <f>SUM(BI16:BI22)</f>
        <v>100</v>
      </c>
      <c r="BJ24" s="171"/>
      <c r="BK24" s="172">
        <f>SUM(BK16:BK23)</f>
        <v>25</v>
      </c>
      <c r="BL24" s="172">
        <f t="shared" ref="BL24:BQ24" si="2">SUM(BL16:BL23)</f>
        <v>11</v>
      </c>
      <c r="BM24" s="172">
        <f t="shared" si="2"/>
        <v>30</v>
      </c>
      <c r="BN24" s="172">
        <f t="shared" si="2"/>
        <v>6</v>
      </c>
      <c r="BO24" s="172">
        <f t="shared" si="2"/>
        <v>0</v>
      </c>
      <c r="BP24" s="172">
        <f t="shared" si="2"/>
        <v>4</v>
      </c>
      <c r="BQ24" s="172">
        <f t="shared" si="2"/>
        <v>24</v>
      </c>
      <c r="BR24" s="692" t="s">
        <v>68</v>
      </c>
      <c r="BS24" s="693"/>
    </row>
    <row r="25" spans="1:71" s="20" customFormat="1" ht="16.5" thickBot="1">
      <c r="A25" s="215">
        <v>11</v>
      </c>
      <c r="B25" s="271">
        <v>351202228</v>
      </c>
      <c r="C25" s="272" t="s">
        <v>299</v>
      </c>
      <c r="D25" s="144">
        <v>2</v>
      </c>
      <c r="E25" s="144">
        <v>2</v>
      </c>
      <c r="F25" s="144">
        <v>3</v>
      </c>
      <c r="G25" s="144"/>
      <c r="H25" s="90"/>
      <c r="I25" s="90"/>
      <c r="J25" s="133"/>
      <c r="K25" s="144">
        <v>2</v>
      </c>
      <c r="L25" s="144">
        <v>0.5</v>
      </c>
      <c r="M25" s="144">
        <v>4.5</v>
      </c>
      <c r="N25" s="144"/>
      <c r="O25" s="89"/>
      <c r="P25" s="89"/>
      <c r="Q25" s="133"/>
      <c r="R25" s="144">
        <v>1</v>
      </c>
      <c r="S25" s="98"/>
      <c r="T25" s="126">
        <v>1</v>
      </c>
      <c r="U25" s="144"/>
      <c r="V25" s="89"/>
      <c r="W25" s="89"/>
      <c r="X25" s="133"/>
      <c r="Y25" s="84"/>
      <c r="Z25" s="89"/>
      <c r="AA25" s="89"/>
      <c r="AB25" s="90"/>
      <c r="AC25" s="90"/>
      <c r="AD25" s="90"/>
      <c r="AE25" s="144">
        <v>4</v>
      </c>
      <c r="AF25" s="132"/>
      <c r="AG25" s="90"/>
      <c r="AH25" s="90"/>
      <c r="AI25" s="90"/>
      <c r="AJ25" s="144"/>
      <c r="AK25" s="144">
        <v>4</v>
      </c>
      <c r="AL25" s="90"/>
      <c r="AM25" s="224"/>
      <c r="AN25" s="90"/>
      <c r="AO25" s="90"/>
      <c r="AP25" s="90"/>
      <c r="AQ25" s="90"/>
      <c r="AR25" s="90"/>
      <c r="AS25" s="144">
        <v>18</v>
      </c>
      <c r="AT25" s="273">
        <v>6.5</v>
      </c>
      <c r="AU25" s="274">
        <v>2.5</v>
      </c>
      <c r="AV25" s="275">
        <v>11.5</v>
      </c>
      <c r="AW25" s="273">
        <v>2.5</v>
      </c>
      <c r="AX25" s="132"/>
      <c r="AY25" s="90"/>
      <c r="AZ25" s="133"/>
      <c r="BA25" s="144">
        <v>11.5</v>
      </c>
      <c r="BB25" s="144">
        <v>5</v>
      </c>
      <c r="BC25" s="144">
        <v>20</v>
      </c>
      <c r="BD25" s="273">
        <v>2.5</v>
      </c>
      <c r="BE25" s="144"/>
      <c r="BF25" s="144">
        <v>4</v>
      </c>
      <c r="BG25" s="144">
        <v>16.5</v>
      </c>
      <c r="BH25" s="113">
        <f t="shared" si="0"/>
        <v>59.5</v>
      </c>
    </row>
    <row r="26" spans="1:71" s="20" customFormat="1" ht="16.5" thickBot="1">
      <c r="A26" s="215">
        <v>12</v>
      </c>
      <c r="B26" s="271">
        <v>351202300</v>
      </c>
      <c r="C26" s="272" t="s">
        <v>300</v>
      </c>
      <c r="D26" s="144">
        <v>1.5</v>
      </c>
      <c r="E26" s="144">
        <v>1</v>
      </c>
      <c r="F26" s="144">
        <v>2.5</v>
      </c>
      <c r="G26" s="144"/>
      <c r="H26" s="90"/>
      <c r="I26" s="90"/>
      <c r="J26" s="133"/>
      <c r="K26" s="144">
        <v>1.5</v>
      </c>
      <c r="L26" s="144">
        <v>0</v>
      </c>
      <c r="M26" s="144">
        <v>4.5</v>
      </c>
      <c r="N26" s="144"/>
      <c r="O26" s="89"/>
      <c r="P26" s="89"/>
      <c r="Q26" s="133"/>
      <c r="R26" s="126">
        <v>1</v>
      </c>
      <c r="S26" s="98"/>
      <c r="T26" s="126">
        <v>1</v>
      </c>
      <c r="U26" s="144"/>
      <c r="V26" s="89"/>
      <c r="W26" s="89"/>
      <c r="X26" s="133"/>
      <c r="Y26" s="84"/>
      <c r="Z26" s="89"/>
      <c r="AA26" s="89"/>
      <c r="AB26" s="90"/>
      <c r="AC26" s="90"/>
      <c r="AD26" s="90"/>
      <c r="AE26" s="144">
        <v>4</v>
      </c>
      <c r="AF26" s="132"/>
      <c r="AG26" s="90"/>
      <c r="AH26" s="90"/>
      <c r="AI26" s="90"/>
      <c r="AJ26" s="144"/>
      <c r="AK26" s="144">
        <v>4</v>
      </c>
      <c r="AL26" s="90"/>
      <c r="AM26" s="224"/>
      <c r="AN26" s="90"/>
      <c r="AO26" s="90"/>
      <c r="AP26" s="90"/>
      <c r="AQ26" s="90"/>
      <c r="AR26" s="90"/>
      <c r="AS26" s="144">
        <v>12</v>
      </c>
      <c r="AT26" s="273">
        <v>4</v>
      </c>
      <c r="AU26" s="274">
        <v>3.5</v>
      </c>
      <c r="AV26" s="275">
        <v>7.5</v>
      </c>
      <c r="AW26" s="273">
        <v>2</v>
      </c>
      <c r="AX26" s="132"/>
      <c r="AY26" s="90"/>
      <c r="AZ26" s="133"/>
      <c r="BA26" s="144">
        <v>8</v>
      </c>
      <c r="BB26" s="144">
        <v>4.5</v>
      </c>
      <c r="BC26" s="144">
        <v>15.5</v>
      </c>
      <c r="BD26" s="273">
        <v>2</v>
      </c>
      <c r="BE26" s="144"/>
      <c r="BF26" s="144">
        <v>4</v>
      </c>
      <c r="BG26" s="144">
        <v>16</v>
      </c>
      <c r="BH26" s="113">
        <f t="shared" si="0"/>
        <v>50</v>
      </c>
      <c r="BI26" s="694" t="s">
        <v>71</v>
      </c>
      <c r="BJ26" s="695"/>
      <c r="BK26" s="695"/>
      <c r="BL26" s="695"/>
      <c r="BM26" s="695"/>
      <c r="BN26" s="695"/>
      <c r="BO26" s="173"/>
      <c r="BP26" s="695" t="s">
        <v>72</v>
      </c>
      <c r="BQ26" s="695"/>
      <c r="BR26" s="695"/>
      <c r="BS26" s="698"/>
    </row>
    <row r="27" spans="1:71" s="20" customFormat="1" ht="17.25" thickTop="1" thickBot="1">
      <c r="A27" s="215">
        <v>13</v>
      </c>
      <c r="B27" s="271">
        <v>351204759</v>
      </c>
      <c r="C27" s="272" t="s">
        <v>301</v>
      </c>
      <c r="D27" s="144">
        <v>2</v>
      </c>
      <c r="E27" s="144">
        <v>2</v>
      </c>
      <c r="F27" s="144">
        <v>1.5</v>
      </c>
      <c r="G27" s="144"/>
      <c r="H27" s="99"/>
      <c r="I27" s="99"/>
      <c r="J27" s="217"/>
      <c r="K27" s="144">
        <v>1.5</v>
      </c>
      <c r="L27" s="144">
        <v>1</v>
      </c>
      <c r="M27" s="144">
        <v>2</v>
      </c>
      <c r="N27" s="144"/>
      <c r="O27" s="89"/>
      <c r="P27" s="89"/>
      <c r="Q27" s="133"/>
      <c r="R27" s="126">
        <v>1</v>
      </c>
      <c r="S27" s="84"/>
      <c r="T27" s="126">
        <v>1</v>
      </c>
      <c r="U27" s="144"/>
      <c r="V27" s="89"/>
      <c r="W27" s="89"/>
      <c r="X27" s="133"/>
      <c r="Y27" s="84"/>
      <c r="Z27" s="89"/>
      <c r="AA27" s="89"/>
      <c r="AB27" s="90"/>
      <c r="AC27" s="90"/>
      <c r="AD27" s="90"/>
      <c r="AE27" s="144">
        <v>4</v>
      </c>
      <c r="AF27" s="132"/>
      <c r="AG27" s="90"/>
      <c r="AH27" s="90"/>
      <c r="AI27" s="90"/>
      <c r="AJ27" s="144"/>
      <c r="AK27" s="144">
        <v>4</v>
      </c>
      <c r="AL27" s="90"/>
      <c r="AM27" s="224"/>
      <c r="AN27" s="90"/>
      <c r="AO27" s="90"/>
      <c r="AP27" s="90"/>
      <c r="AQ27" s="90"/>
      <c r="AR27" s="90"/>
      <c r="AS27" s="144">
        <v>13</v>
      </c>
      <c r="AT27" s="273">
        <v>7.5</v>
      </c>
      <c r="AU27" s="274">
        <v>4.5</v>
      </c>
      <c r="AV27" s="275">
        <v>10.5</v>
      </c>
      <c r="AW27" s="273">
        <v>2.5</v>
      </c>
      <c r="AX27" s="132"/>
      <c r="AY27" s="90"/>
      <c r="AZ27" s="133"/>
      <c r="BA27" s="144">
        <v>12</v>
      </c>
      <c r="BB27" s="144">
        <v>7.5</v>
      </c>
      <c r="BC27" s="144">
        <v>15</v>
      </c>
      <c r="BD27" s="273">
        <v>2.5</v>
      </c>
      <c r="BE27" s="144"/>
      <c r="BF27" s="144">
        <v>4</v>
      </c>
      <c r="BG27" s="144">
        <v>17</v>
      </c>
      <c r="BH27" s="113">
        <f t="shared" si="0"/>
        <v>58</v>
      </c>
      <c r="BI27" s="696"/>
      <c r="BJ27" s="697"/>
      <c r="BK27" s="697"/>
      <c r="BL27" s="697"/>
      <c r="BM27" s="697"/>
      <c r="BN27" s="697"/>
      <c r="BO27" s="174"/>
      <c r="BP27" s="697"/>
      <c r="BQ27" s="697"/>
      <c r="BR27" s="697"/>
      <c r="BS27" s="699"/>
    </row>
    <row r="28" spans="1:71" s="20" customFormat="1" ht="16.5" thickBot="1">
      <c r="A28" s="215">
        <v>14</v>
      </c>
      <c r="B28" s="271">
        <v>352201803</v>
      </c>
      <c r="C28" s="272" t="s">
        <v>302</v>
      </c>
      <c r="D28" s="144">
        <v>2</v>
      </c>
      <c r="E28" s="144">
        <v>2.5</v>
      </c>
      <c r="F28" s="144">
        <v>3</v>
      </c>
      <c r="G28" s="144"/>
      <c r="H28" s="90"/>
      <c r="I28" s="90"/>
      <c r="J28" s="133"/>
      <c r="K28" s="144">
        <v>1.5</v>
      </c>
      <c r="L28" s="144">
        <v>0.5</v>
      </c>
      <c r="M28" s="144">
        <v>4.5</v>
      </c>
      <c r="N28" s="144"/>
      <c r="O28" s="89"/>
      <c r="P28" s="89"/>
      <c r="Q28" s="133"/>
      <c r="R28" s="126">
        <v>1</v>
      </c>
      <c r="S28" s="84"/>
      <c r="T28" s="126">
        <v>1</v>
      </c>
      <c r="U28" s="144"/>
      <c r="V28" s="89"/>
      <c r="W28" s="89"/>
      <c r="X28" s="133"/>
      <c r="Y28" s="84"/>
      <c r="Z28" s="89"/>
      <c r="AA28" s="89"/>
      <c r="AB28" s="90"/>
      <c r="AC28" s="90"/>
      <c r="AD28" s="90"/>
      <c r="AE28" s="144">
        <v>4</v>
      </c>
      <c r="AF28" s="132"/>
      <c r="AG28" s="90"/>
      <c r="AH28" s="90"/>
      <c r="AI28" s="90"/>
      <c r="AJ28" s="144"/>
      <c r="AK28" s="144">
        <v>4</v>
      </c>
      <c r="AL28" s="90"/>
      <c r="AM28" s="224"/>
      <c r="AN28" s="90"/>
      <c r="AO28" s="90"/>
      <c r="AP28" s="90"/>
      <c r="AQ28" s="90"/>
      <c r="AR28" s="90"/>
      <c r="AS28" s="144">
        <v>13.5</v>
      </c>
      <c r="AT28" s="273">
        <v>10</v>
      </c>
      <c r="AU28" s="274">
        <v>4.5</v>
      </c>
      <c r="AV28" s="275">
        <v>13.5</v>
      </c>
      <c r="AW28" s="273">
        <v>5.5</v>
      </c>
      <c r="AX28" s="132"/>
      <c r="AY28" s="90"/>
      <c r="AZ28" s="133"/>
      <c r="BA28" s="144">
        <v>14.5</v>
      </c>
      <c r="BB28" s="144">
        <v>7.5</v>
      </c>
      <c r="BC28" s="144">
        <v>22</v>
      </c>
      <c r="BD28" s="273">
        <v>5.5</v>
      </c>
      <c r="BE28" s="144"/>
      <c r="BF28" s="144">
        <v>4</v>
      </c>
      <c r="BG28" s="144">
        <v>17.5</v>
      </c>
      <c r="BH28" s="113">
        <f t="shared" si="0"/>
        <v>71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6.5" thickBot="1">
      <c r="A29" s="215">
        <v>15</v>
      </c>
      <c r="B29" s="271">
        <v>352204915</v>
      </c>
      <c r="C29" s="272" t="s">
        <v>303</v>
      </c>
      <c r="D29" s="144">
        <v>2.5</v>
      </c>
      <c r="E29" s="144">
        <v>4</v>
      </c>
      <c r="F29" s="144">
        <v>3</v>
      </c>
      <c r="G29" s="144"/>
      <c r="H29" s="90"/>
      <c r="I29" s="90"/>
      <c r="J29" s="133"/>
      <c r="K29" s="144">
        <v>1</v>
      </c>
      <c r="L29" s="144">
        <v>1</v>
      </c>
      <c r="M29" s="144">
        <v>3.5</v>
      </c>
      <c r="N29" s="144"/>
      <c r="O29" s="89"/>
      <c r="P29" s="89"/>
      <c r="Q29" s="133"/>
      <c r="R29" s="126">
        <v>1</v>
      </c>
      <c r="S29" s="98"/>
      <c r="T29" s="126">
        <v>1</v>
      </c>
      <c r="U29" s="144"/>
      <c r="V29" s="89"/>
      <c r="W29" s="89"/>
      <c r="X29" s="133"/>
      <c r="Y29" s="84"/>
      <c r="Z29" s="89"/>
      <c r="AA29" s="89"/>
      <c r="AB29" s="90"/>
      <c r="AC29" s="90"/>
      <c r="AD29" s="90"/>
      <c r="AE29" s="144">
        <v>4</v>
      </c>
      <c r="AF29" s="132"/>
      <c r="AG29" s="90"/>
      <c r="AH29" s="90"/>
      <c r="AI29" s="90"/>
      <c r="AJ29" s="144"/>
      <c r="AK29" s="144">
        <v>4</v>
      </c>
      <c r="AL29" s="90"/>
      <c r="AM29" s="224"/>
      <c r="AN29" s="90"/>
      <c r="AO29" s="90"/>
      <c r="AP29" s="90"/>
      <c r="AQ29" s="90"/>
      <c r="AR29" s="90"/>
      <c r="AS29" s="144">
        <v>11</v>
      </c>
      <c r="AT29" s="273">
        <v>4</v>
      </c>
      <c r="AU29" s="274">
        <v>2.5</v>
      </c>
      <c r="AV29" s="275">
        <v>8.5</v>
      </c>
      <c r="AW29" s="273">
        <v>2</v>
      </c>
      <c r="AX29" s="132"/>
      <c r="AY29" s="90"/>
      <c r="AZ29" s="133"/>
      <c r="BA29" s="144">
        <v>8.5</v>
      </c>
      <c r="BB29" s="144">
        <v>7.5</v>
      </c>
      <c r="BC29" s="144">
        <v>16</v>
      </c>
      <c r="BD29" s="273">
        <v>2</v>
      </c>
      <c r="BE29" s="144"/>
      <c r="BF29" s="144">
        <v>4</v>
      </c>
      <c r="BG29" s="144">
        <v>15</v>
      </c>
      <c r="BH29" s="113">
        <f t="shared" si="0"/>
        <v>53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16.5" thickBot="1">
      <c r="A30" s="215">
        <v>16</v>
      </c>
      <c r="B30" s="271">
        <v>361200424</v>
      </c>
      <c r="C30" s="272" t="s">
        <v>304</v>
      </c>
      <c r="D30" s="144">
        <v>3</v>
      </c>
      <c r="E30" s="144">
        <v>4</v>
      </c>
      <c r="F30" s="144">
        <v>3</v>
      </c>
      <c r="G30" s="144"/>
      <c r="H30" s="90"/>
      <c r="I30" s="90"/>
      <c r="J30" s="133"/>
      <c r="K30" s="144">
        <v>2</v>
      </c>
      <c r="L30" s="144">
        <v>2</v>
      </c>
      <c r="M30" s="144">
        <v>6</v>
      </c>
      <c r="N30" s="144"/>
      <c r="O30" s="89"/>
      <c r="P30" s="89"/>
      <c r="Q30" s="133"/>
      <c r="R30" s="126">
        <v>1</v>
      </c>
      <c r="S30" s="98"/>
      <c r="T30" s="126">
        <v>1</v>
      </c>
      <c r="U30" s="144"/>
      <c r="V30" s="89"/>
      <c r="W30" s="89"/>
      <c r="X30" s="133"/>
      <c r="Y30" s="84"/>
      <c r="Z30" s="89"/>
      <c r="AA30" s="89"/>
      <c r="AB30" s="90"/>
      <c r="AC30" s="90"/>
      <c r="AD30" s="90"/>
      <c r="AE30" s="144">
        <v>4</v>
      </c>
      <c r="AF30" s="132"/>
      <c r="AG30" s="90"/>
      <c r="AH30" s="90"/>
      <c r="AI30" s="90"/>
      <c r="AJ30" s="144"/>
      <c r="AK30" s="144">
        <v>4</v>
      </c>
      <c r="AL30" s="90"/>
      <c r="AM30" s="224"/>
      <c r="AN30" s="90"/>
      <c r="AO30" s="90"/>
      <c r="AP30" s="90"/>
      <c r="AQ30" s="90"/>
      <c r="AR30" s="90"/>
      <c r="AS30" s="144">
        <v>17</v>
      </c>
      <c r="AT30" s="273">
        <v>19</v>
      </c>
      <c r="AU30" s="274">
        <v>5</v>
      </c>
      <c r="AV30" s="275">
        <v>16</v>
      </c>
      <c r="AW30" s="273">
        <v>6</v>
      </c>
      <c r="AX30" s="132"/>
      <c r="AY30" s="90"/>
      <c r="AZ30" s="133"/>
      <c r="BA30" s="144">
        <v>25</v>
      </c>
      <c r="BB30" s="144">
        <v>11</v>
      </c>
      <c r="BC30" s="144">
        <v>26</v>
      </c>
      <c r="BD30" s="273">
        <v>6</v>
      </c>
      <c r="BE30" s="144"/>
      <c r="BF30" s="144">
        <v>4</v>
      </c>
      <c r="BG30" s="144">
        <v>21</v>
      </c>
      <c r="BH30" s="113">
        <f t="shared" si="0"/>
        <v>93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16.5" thickBot="1">
      <c r="A31" s="215">
        <v>17</v>
      </c>
      <c r="B31" s="271">
        <v>361200509</v>
      </c>
      <c r="C31" s="272" t="s">
        <v>305</v>
      </c>
      <c r="D31" s="144">
        <v>2.5</v>
      </c>
      <c r="E31" s="144">
        <v>3.5</v>
      </c>
      <c r="F31" s="144">
        <v>3</v>
      </c>
      <c r="G31" s="144"/>
      <c r="H31" s="90"/>
      <c r="I31" s="90"/>
      <c r="J31" s="133"/>
      <c r="K31" s="144">
        <v>2</v>
      </c>
      <c r="L31" s="144">
        <v>1</v>
      </c>
      <c r="M31" s="144">
        <v>5</v>
      </c>
      <c r="N31" s="144"/>
      <c r="O31" s="89"/>
      <c r="P31" s="89"/>
      <c r="Q31" s="133"/>
      <c r="R31" s="126">
        <v>1</v>
      </c>
      <c r="S31" s="98"/>
      <c r="T31" s="126">
        <v>1</v>
      </c>
      <c r="U31" s="144"/>
      <c r="V31" s="89"/>
      <c r="W31" s="89"/>
      <c r="X31" s="133"/>
      <c r="Y31" s="84"/>
      <c r="Z31" s="89"/>
      <c r="AA31" s="89"/>
      <c r="AB31" s="90"/>
      <c r="AC31" s="90"/>
      <c r="AD31" s="90"/>
      <c r="AE31" s="144">
        <v>4</v>
      </c>
      <c r="AF31" s="132"/>
      <c r="AG31" s="90"/>
      <c r="AH31" s="90"/>
      <c r="AI31" s="90"/>
      <c r="AJ31" s="144"/>
      <c r="AK31" s="144">
        <v>4</v>
      </c>
      <c r="AL31" s="90"/>
      <c r="AM31" s="224"/>
      <c r="AN31" s="90"/>
      <c r="AO31" s="90"/>
      <c r="AP31" s="90"/>
      <c r="AQ31" s="90"/>
      <c r="AR31" s="90"/>
      <c r="AS31" s="144">
        <v>15</v>
      </c>
      <c r="AT31" s="273">
        <v>11</v>
      </c>
      <c r="AU31" s="274">
        <v>4.5</v>
      </c>
      <c r="AV31" s="275">
        <v>11.5</v>
      </c>
      <c r="AW31" s="273">
        <v>4</v>
      </c>
      <c r="AX31" s="132"/>
      <c r="AY31" s="90"/>
      <c r="AZ31" s="133"/>
      <c r="BA31" s="144">
        <v>16.5</v>
      </c>
      <c r="BB31" s="144">
        <v>9</v>
      </c>
      <c r="BC31" s="144">
        <v>20.5</v>
      </c>
      <c r="BD31" s="273">
        <v>4</v>
      </c>
      <c r="BE31" s="144"/>
      <c r="BF31" s="144">
        <v>4</v>
      </c>
      <c r="BG31" s="144">
        <v>19</v>
      </c>
      <c r="BH31" s="113">
        <f t="shared" si="0"/>
        <v>73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16.5" thickBot="1">
      <c r="A32" s="215">
        <v>18</v>
      </c>
      <c r="B32" s="271">
        <v>361200678</v>
      </c>
      <c r="C32" s="272" t="s">
        <v>306</v>
      </c>
      <c r="D32" s="144">
        <v>1.5</v>
      </c>
      <c r="E32" s="144">
        <v>2.5</v>
      </c>
      <c r="F32" s="144">
        <v>3</v>
      </c>
      <c r="G32" s="144"/>
      <c r="H32" s="90"/>
      <c r="I32" s="90"/>
      <c r="J32" s="133"/>
      <c r="K32" s="144">
        <v>1.5</v>
      </c>
      <c r="L32" s="144">
        <v>0</v>
      </c>
      <c r="M32" s="144">
        <v>4.5</v>
      </c>
      <c r="N32" s="144"/>
      <c r="O32" s="89"/>
      <c r="P32" s="89"/>
      <c r="Q32" s="133"/>
      <c r="R32" s="126">
        <v>1</v>
      </c>
      <c r="S32" s="98"/>
      <c r="T32" s="126">
        <v>1</v>
      </c>
      <c r="U32" s="144"/>
      <c r="V32" s="89"/>
      <c r="W32" s="89"/>
      <c r="X32" s="133"/>
      <c r="Y32" s="84"/>
      <c r="Z32" s="89"/>
      <c r="AA32" s="89"/>
      <c r="AB32" s="90"/>
      <c r="AC32" s="90"/>
      <c r="AD32" s="90"/>
      <c r="AE32" s="144">
        <v>4</v>
      </c>
      <c r="AF32" s="132"/>
      <c r="AG32" s="90"/>
      <c r="AH32" s="90"/>
      <c r="AI32" s="90"/>
      <c r="AJ32" s="144"/>
      <c r="AK32" s="144">
        <v>4</v>
      </c>
      <c r="AL32" s="90"/>
      <c r="AM32" s="224"/>
      <c r="AN32" s="90"/>
      <c r="AO32" s="90"/>
      <c r="AP32" s="90"/>
      <c r="AQ32" s="90"/>
      <c r="AR32" s="90"/>
      <c r="AS32" s="144">
        <v>12.5</v>
      </c>
      <c r="AT32" s="273">
        <v>1</v>
      </c>
      <c r="AU32" s="274">
        <v>2.5</v>
      </c>
      <c r="AV32" s="275">
        <v>7.5</v>
      </c>
      <c r="AW32" s="273">
        <v>4.5</v>
      </c>
      <c r="AX32" s="132"/>
      <c r="AY32" s="90"/>
      <c r="AZ32" s="133"/>
      <c r="BA32" s="144">
        <v>5</v>
      </c>
      <c r="BB32" s="144">
        <v>3.5</v>
      </c>
      <c r="BC32" s="144">
        <v>16</v>
      </c>
      <c r="BD32" s="273">
        <v>4.5</v>
      </c>
      <c r="BE32" s="144"/>
      <c r="BF32" s="144">
        <v>4</v>
      </c>
      <c r="BG32" s="144">
        <v>17.5</v>
      </c>
      <c r="BH32" s="113">
        <f t="shared" si="0"/>
        <v>50.5</v>
      </c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2" s="20" customFormat="1" ht="16.5" thickBot="1">
      <c r="A33" s="215">
        <v>19</v>
      </c>
      <c r="B33" s="271">
        <v>361200723</v>
      </c>
      <c r="C33" s="272" t="s">
        <v>307</v>
      </c>
      <c r="D33" s="144">
        <v>2.5</v>
      </c>
      <c r="E33" s="144">
        <v>3</v>
      </c>
      <c r="F33" s="144">
        <v>2.5</v>
      </c>
      <c r="G33" s="144"/>
      <c r="H33" s="90"/>
      <c r="I33" s="90"/>
      <c r="J33" s="133"/>
      <c r="K33" s="144">
        <v>1.5</v>
      </c>
      <c r="L33" s="144">
        <v>1.5</v>
      </c>
      <c r="M33" s="144">
        <v>2.5</v>
      </c>
      <c r="N33" s="144"/>
      <c r="O33" s="89"/>
      <c r="P33" s="89"/>
      <c r="Q33" s="133"/>
      <c r="R33" s="126">
        <v>1</v>
      </c>
      <c r="S33" s="98"/>
      <c r="T33" s="126">
        <v>1</v>
      </c>
      <c r="U33" s="144"/>
      <c r="V33" s="89"/>
      <c r="W33" s="89"/>
      <c r="X33" s="133"/>
      <c r="Y33" s="84"/>
      <c r="Z33" s="89"/>
      <c r="AA33" s="89"/>
      <c r="AB33" s="90"/>
      <c r="AC33" s="90"/>
      <c r="AD33" s="90"/>
      <c r="AE33" s="144">
        <v>4</v>
      </c>
      <c r="AF33" s="132"/>
      <c r="AG33" s="90"/>
      <c r="AH33" s="90"/>
      <c r="AI33" s="90"/>
      <c r="AJ33" s="144"/>
      <c r="AK33" s="144">
        <v>4</v>
      </c>
      <c r="AL33" s="90"/>
      <c r="AM33" s="224"/>
      <c r="AN33" s="90"/>
      <c r="AO33" s="90"/>
      <c r="AP33" s="90"/>
      <c r="AQ33" s="90"/>
      <c r="AR33" s="90"/>
      <c r="AS33" s="144">
        <v>17.5</v>
      </c>
      <c r="AT33" s="273">
        <v>16.5</v>
      </c>
      <c r="AU33" s="274">
        <v>4.5</v>
      </c>
      <c r="AV33" s="275">
        <v>16.5</v>
      </c>
      <c r="AW33" s="273">
        <v>6</v>
      </c>
      <c r="AX33" s="132"/>
      <c r="AY33" s="90"/>
      <c r="AZ33" s="133"/>
      <c r="BA33" s="144">
        <v>21.5</v>
      </c>
      <c r="BB33" s="144">
        <v>9</v>
      </c>
      <c r="BC33" s="144">
        <v>22.5</v>
      </c>
      <c r="BD33" s="273">
        <v>6</v>
      </c>
      <c r="BE33" s="144"/>
      <c r="BF33" s="144">
        <v>4</v>
      </c>
      <c r="BG33" s="144" t="s">
        <v>308</v>
      </c>
      <c r="BH33" s="113"/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2" s="20" customFormat="1" ht="16.5" thickBot="1">
      <c r="A34" s="215">
        <v>20</v>
      </c>
      <c r="B34" s="271">
        <v>361200757</v>
      </c>
      <c r="C34" s="272" t="s">
        <v>309</v>
      </c>
      <c r="D34" s="144">
        <v>3</v>
      </c>
      <c r="E34" s="144">
        <v>4</v>
      </c>
      <c r="F34" s="144">
        <v>2.5</v>
      </c>
      <c r="G34" s="144"/>
      <c r="H34" s="90"/>
      <c r="I34" s="90"/>
      <c r="J34" s="133"/>
      <c r="K34" s="144">
        <v>2</v>
      </c>
      <c r="L34" s="144">
        <v>2</v>
      </c>
      <c r="M34" s="144">
        <v>6</v>
      </c>
      <c r="N34" s="144"/>
      <c r="O34" s="89"/>
      <c r="P34" s="89"/>
      <c r="Q34" s="133"/>
      <c r="R34" s="126">
        <v>1</v>
      </c>
      <c r="S34" s="98"/>
      <c r="T34" s="126">
        <v>1</v>
      </c>
      <c r="U34" s="144"/>
      <c r="V34" s="89"/>
      <c r="W34" s="89"/>
      <c r="X34" s="133"/>
      <c r="Y34" s="84"/>
      <c r="Z34" s="89"/>
      <c r="AA34" s="89"/>
      <c r="AB34" s="90"/>
      <c r="AC34" s="90"/>
      <c r="AD34" s="90"/>
      <c r="AE34" s="144">
        <v>4</v>
      </c>
      <c r="AF34" s="132"/>
      <c r="AG34" s="90"/>
      <c r="AH34" s="90"/>
      <c r="AI34" s="90"/>
      <c r="AJ34" s="144"/>
      <c r="AK34" s="144">
        <v>4</v>
      </c>
      <c r="AL34" s="90"/>
      <c r="AM34" s="224"/>
      <c r="AN34" s="90"/>
      <c r="AO34" s="90"/>
      <c r="AP34" s="90"/>
      <c r="AQ34" s="90"/>
      <c r="AR34" s="90"/>
      <c r="AS34" s="144">
        <v>16.5</v>
      </c>
      <c r="AT34" s="273">
        <v>16</v>
      </c>
      <c r="AU34" s="274">
        <v>4</v>
      </c>
      <c r="AV34" s="275">
        <v>15.5</v>
      </c>
      <c r="AW34" s="273">
        <v>5.5</v>
      </c>
      <c r="AX34" s="132"/>
      <c r="AY34" s="90"/>
      <c r="AZ34" s="133"/>
      <c r="BA34" s="144">
        <v>22</v>
      </c>
      <c r="BB34" s="144">
        <v>10</v>
      </c>
      <c r="BC34" s="144">
        <v>24.5</v>
      </c>
      <c r="BD34" s="273">
        <v>5.5</v>
      </c>
      <c r="BE34" s="144"/>
      <c r="BF34" s="144">
        <v>4</v>
      </c>
      <c r="BG34" s="144">
        <v>20.5</v>
      </c>
      <c r="BH34" s="113"/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2" s="20" customFormat="1" ht="16.5" thickBot="1">
      <c r="A35" s="215">
        <v>21</v>
      </c>
      <c r="B35" s="271">
        <v>361201271</v>
      </c>
      <c r="C35" s="272" t="s">
        <v>310</v>
      </c>
      <c r="D35" s="144">
        <v>3</v>
      </c>
      <c r="E35" s="144">
        <v>4</v>
      </c>
      <c r="F35" s="144">
        <v>2.5</v>
      </c>
      <c r="G35" s="144"/>
      <c r="H35" s="90"/>
      <c r="I35" s="90"/>
      <c r="J35" s="133"/>
      <c r="K35" s="144">
        <v>2</v>
      </c>
      <c r="L35" s="144">
        <v>1</v>
      </c>
      <c r="M35" s="144">
        <v>3</v>
      </c>
      <c r="N35" s="144"/>
      <c r="O35" s="89"/>
      <c r="P35" s="89"/>
      <c r="Q35" s="133"/>
      <c r="R35" s="126">
        <v>1</v>
      </c>
      <c r="S35" s="98"/>
      <c r="T35" s="126">
        <v>1</v>
      </c>
      <c r="U35" s="144"/>
      <c r="V35" s="89"/>
      <c r="W35" s="89"/>
      <c r="X35" s="133"/>
      <c r="Y35" s="84"/>
      <c r="Z35" s="89"/>
      <c r="AA35" s="89"/>
      <c r="AB35" s="90"/>
      <c r="AC35" s="90"/>
      <c r="AD35" s="90"/>
      <c r="AE35" s="144">
        <v>4</v>
      </c>
      <c r="AF35" s="132"/>
      <c r="AG35" s="90"/>
      <c r="AH35" s="90"/>
      <c r="AI35" s="90"/>
      <c r="AJ35" s="144"/>
      <c r="AK35" s="144">
        <v>4</v>
      </c>
      <c r="AL35" s="90"/>
      <c r="AM35" s="224"/>
      <c r="AN35" s="90"/>
      <c r="AO35" s="90"/>
      <c r="AP35" s="90"/>
      <c r="AQ35" s="90"/>
      <c r="AR35" s="90"/>
      <c r="AS35" s="144">
        <v>20</v>
      </c>
      <c r="AT35" s="273">
        <v>3</v>
      </c>
      <c r="AU35" s="274">
        <v>3.5</v>
      </c>
      <c r="AV35" s="275">
        <v>11</v>
      </c>
      <c r="AW35" s="273">
        <v>3.5</v>
      </c>
      <c r="AX35" s="132"/>
      <c r="AY35" s="90"/>
      <c r="AZ35" s="133"/>
      <c r="BA35" s="144">
        <v>9</v>
      </c>
      <c r="BB35" s="144">
        <v>8.5</v>
      </c>
      <c r="BC35" s="144">
        <v>17.5</v>
      </c>
      <c r="BD35" s="273">
        <v>3.5</v>
      </c>
      <c r="BE35" s="144"/>
      <c r="BF35" s="144">
        <v>4</v>
      </c>
      <c r="BG35" s="144">
        <v>24</v>
      </c>
      <c r="BH35" s="113"/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2" s="20" customFormat="1" ht="16.5" thickBot="1">
      <c r="A36" s="215">
        <v>22</v>
      </c>
      <c r="B36" s="271">
        <v>361201289</v>
      </c>
      <c r="C36" s="272" t="s">
        <v>311</v>
      </c>
      <c r="D36" s="144">
        <v>2.5</v>
      </c>
      <c r="E36" s="144">
        <v>3.5</v>
      </c>
      <c r="F36" s="144">
        <v>3</v>
      </c>
      <c r="G36" s="144"/>
      <c r="H36" s="90"/>
      <c r="I36" s="90"/>
      <c r="J36" s="133"/>
      <c r="K36" s="144">
        <v>1.5</v>
      </c>
      <c r="L36" s="144">
        <v>1</v>
      </c>
      <c r="M36" s="144">
        <v>6</v>
      </c>
      <c r="N36" s="144"/>
      <c r="O36" s="89"/>
      <c r="P36" s="89"/>
      <c r="Q36" s="133"/>
      <c r="R36" s="126">
        <v>1</v>
      </c>
      <c r="S36" s="98"/>
      <c r="T36" s="126">
        <v>1</v>
      </c>
      <c r="U36" s="144"/>
      <c r="V36" s="89"/>
      <c r="W36" s="89"/>
      <c r="X36" s="133"/>
      <c r="Y36" s="84"/>
      <c r="Z36" s="89"/>
      <c r="AA36" s="89"/>
      <c r="AB36" s="90"/>
      <c r="AC36" s="90"/>
      <c r="AD36" s="90"/>
      <c r="AE36" s="144">
        <v>4</v>
      </c>
      <c r="AF36" s="132"/>
      <c r="AG36" s="90"/>
      <c r="AH36" s="90"/>
      <c r="AI36" s="90"/>
      <c r="AJ36" s="144"/>
      <c r="AK36" s="144">
        <v>4</v>
      </c>
      <c r="AL36" s="90"/>
      <c r="AM36" s="224"/>
      <c r="AN36" s="90"/>
      <c r="AO36" s="90"/>
      <c r="AP36" s="90"/>
      <c r="AQ36" s="90"/>
      <c r="AR36" s="90"/>
      <c r="AS36" s="144">
        <v>13</v>
      </c>
      <c r="AT36" s="273">
        <v>11.5</v>
      </c>
      <c r="AU36" s="274">
        <v>4.5</v>
      </c>
      <c r="AV36" s="275">
        <v>12.5</v>
      </c>
      <c r="AW36" s="273">
        <v>3.5</v>
      </c>
      <c r="AX36" s="132"/>
      <c r="AY36" s="90"/>
      <c r="AZ36" s="133"/>
      <c r="BA36" s="144">
        <v>16.5</v>
      </c>
      <c r="BB36" s="144">
        <v>9</v>
      </c>
      <c r="BC36" s="144">
        <v>22.5</v>
      </c>
      <c r="BD36" s="273">
        <v>3.5</v>
      </c>
      <c r="BE36" s="144"/>
      <c r="BF36" s="144">
        <v>4</v>
      </c>
      <c r="BG36" s="144">
        <v>17</v>
      </c>
      <c r="BH36" s="113"/>
      <c r="BI36" s="677"/>
      <c r="BJ36" s="678"/>
      <c r="BK36" s="678"/>
      <c r="BL36" s="678"/>
      <c r="BM36" s="678"/>
      <c r="BN36" s="678"/>
      <c r="BO36" s="678"/>
      <c r="BP36" s="678"/>
      <c r="BQ36" s="678"/>
      <c r="BR36" s="678"/>
      <c r="BS36" s="679"/>
    </row>
    <row r="37" spans="1:72" s="20" customFormat="1" ht="16.5" thickBot="1">
      <c r="A37" s="215">
        <v>23</v>
      </c>
      <c r="B37" s="271">
        <v>361201325</v>
      </c>
      <c r="C37" s="272" t="s">
        <v>312</v>
      </c>
      <c r="D37" s="144">
        <v>3</v>
      </c>
      <c r="E37" s="144">
        <v>4</v>
      </c>
      <c r="F37" s="144">
        <v>3</v>
      </c>
      <c r="G37" s="144"/>
      <c r="H37" s="90"/>
      <c r="I37" s="90"/>
      <c r="J37" s="133"/>
      <c r="K37" s="144">
        <v>2</v>
      </c>
      <c r="L37" s="144">
        <v>1.5</v>
      </c>
      <c r="M37" s="144">
        <v>5.5</v>
      </c>
      <c r="N37" s="144"/>
      <c r="O37" s="89"/>
      <c r="P37" s="89"/>
      <c r="Q37" s="133"/>
      <c r="R37" s="126">
        <v>1</v>
      </c>
      <c r="S37" s="98"/>
      <c r="T37" s="126">
        <v>1</v>
      </c>
      <c r="U37" s="144"/>
      <c r="V37" s="89"/>
      <c r="W37" s="89"/>
      <c r="X37" s="133"/>
      <c r="Y37" s="84"/>
      <c r="Z37" s="89"/>
      <c r="AA37" s="89"/>
      <c r="AB37" s="90"/>
      <c r="AC37" s="90"/>
      <c r="AD37" s="90"/>
      <c r="AE37" s="144">
        <v>4</v>
      </c>
      <c r="AF37" s="132"/>
      <c r="AG37" s="90"/>
      <c r="AH37" s="90"/>
      <c r="AI37" s="90"/>
      <c r="AJ37" s="144"/>
      <c r="AK37" s="144">
        <v>4</v>
      </c>
      <c r="AL37" s="90"/>
      <c r="AM37" s="224"/>
      <c r="AN37" s="90"/>
      <c r="AO37" s="90"/>
      <c r="AP37" s="90"/>
      <c r="AQ37" s="90"/>
      <c r="AR37" s="90"/>
      <c r="AS37" s="144">
        <v>18</v>
      </c>
      <c r="AT37" s="273">
        <v>11.5</v>
      </c>
      <c r="AU37" s="274">
        <v>4.5</v>
      </c>
      <c r="AV37" s="275">
        <v>15.5</v>
      </c>
      <c r="AW37" s="273">
        <v>5.5</v>
      </c>
      <c r="AX37" s="132"/>
      <c r="AY37" s="90"/>
      <c r="AZ37" s="133"/>
      <c r="BA37" s="144">
        <v>17.5</v>
      </c>
      <c r="BB37" s="144">
        <v>10</v>
      </c>
      <c r="BC37" s="144">
        <v>24.5</v>
      </c>
      <c r="BD37" s="273">
        <v>5.5</v>
      </c>
      <c r="BE37" s="144"/>
      <c r="BF37" s="144">
        <v>4</v>
      </c>
      <c r="BG37" s="144">
        <v>22</v>
      </c>
      <c r="BH37" s="113"/>
      <c r="BI37" s="677"/>
      <c r="BJ37" s="678"/>
      <c r="BK37" s="678"/>
      <c r="BL37" s="678"/>
      <c r="BM37" s="678"/>
      <c r="BN37" s="678"/>
      <c r="BO37" s="678"/>
      <c r="BP37" s="678"/>
      <c r="BQ37" s="678"/>
      <c r="BR37" s="678"/>
      <c r="BS37" s="679"/>
    </row>
    <row r="38" spans="1:72" s="20" customFormat="1" ht="16.5" thickBot="1">
      <c r="A38" s="215">
        <v>24</v>
      </c>
      <c r="B38" s="271">
        <v>361201352</v>
      </c>
      <c r="C38" s="272" t="s">
        <v>313</v>
      </c>
      <c r="D38" s="144">
        <v>3</v>
      </c>
      <c r="E38" s="144">
        <v>2.5</v>
      </c>
      <c r="F38" s="144">
        <v>2.5</v>
      </c>
      <c r="G38" s="144"/>
      <c r="H38" s="90"/>
      <c r="I38" s="90"/>
      <c r="J38" s="133"/>
      <c r="K38" s="144">
        <v>1.5</v>
      </c>
      <c r="L38" s="144">
        <v>0</v>
      </c>
      <c r="M38" s="144">
        <v>0</v>
      </c>
      <c r="N38" s="144"/>
      <c r="O38" s="89"/>
      <c r="P38" s="89"/>
      <c r="Q38" s="133"/>
      <c r="R38" s="126">
        <v>1</v>
      </c>
      <c r="S38" s="98"/>
      <c r="T38" s="126">
        <v>1</v>
      </c>
      <c r="U38" s="144"/>
      <c r="V38" s="89"/>
      <c r="W38" s="89"/>
      <c r="X38" s="133"/>
      <c r="Y38" s="84"/>
      <c r="Z38" s="89"/>
      <c r="AA38" s="89"/>
      <c r="AB38" s="90"/>
      <c r="AC38" s="90"/>
      <c r="AD38" s="90"/>
      <c r="AE38" s="144">
        <v>4</v>
      </c>
      <c r="AF38" s="132"/>
      <c r="AG38" s="90"/>
      <c r="AH38" s="90"/>
      <c r="AI38" s="90"/>
      <c r="AJ38" s="144"/>
      <c r="AK38" s="144">
        <v>4</v>
      </c>
      <c r="AL38" s="90"/>
      <c r="AM38" s="224"/>
      <c r="AN38" s="90"/>
      <c r="AO38" s="90"/>
      <c r="AP38" s="90"/>
      <c r="AQ38" s="90"/>
      <c r="AR38" s="90"/>
      <c r="AS38" s="144">
        <v>18</v>
      </c>
      <c r="AT38" s="273">
        <v>7.5</v>
      </c>
      <c r="AU38" s="274">
        <v>4</v>
      </c>
      <c r="AV38" s="275">
        <v>10.5</v>
      </c>
      <c r="AW38" s="273">
        <v>2</v>
      </c>
      <c r="AX38" s="132"/>
      <c r="AY38" s="90"/>
      <c r="AZ38" s="133"/>
      <c r="BA38" s="144">
        <v>13</v>
      </c>
      <c r="BB38" s="144">
        <v>6.5</v>
      </c>
      <c r="BC38" s="144">
        <v>14</v>
      </c>
      <c r="BD38" s="273">
        <v>2</v>
      </c>
      <c r="BE38" s="144"/>
      <c r="BF38" s="144">
        <v>4</v>
      </c>
      <c r="BG38" s="144">
        <v>22</v>
      </c>
      <c r="BH38" s="113"/>
      <c r="BI38" s="677"/>
      <c r="BJ38" s="678"/>
      <c r="BK38" s="678"/>
      <c r="BL38" s="678"/>
      <c r="BM38" s="678"/>
      <c r="BN38" s="678"/>
      <c r="BO38" s="678"/>
      <c r="BP38" s="678"/>
      <c r="BQ38" s="678"/>
      <c r="BR38" s="678"/>
      <c r="BS38" s="679"/>
    </row>
    <row r="39" spans="1:72" s="20" customFormat="1" ht="16.5" thickBot="1">
      <c r="A39" s="215">
        <v>25</v>
      </c>
      <c r="B39" s="271">
        <v>361201383</v>
      </c>
      <c r="C39" s="272" t="s">
        <v>314</v>
      </c>
      <c r="D39" s="144">
        <v>1.5</v>
      </c>
      <c r="E39" s="144">
        <v>1.5</v>
      </c>
      <c r="F39" s="144">
        <v>2.5</v>
      </c>
      <c r="G39" s="144"/>
      <c r="H39" s="90"/>
      <c r="I39" s="90"/>
      <c r="J39" s="133"/>
      <c r="K39" s="144">
        <v>1.5</v>
      </c>
      <c r="L39" s="144">
        <v>1.5</v>
      </c>
      <c r="M39" s="144">
        <v>3.5</v>
      </c>
      <c r="N39" s="144"/>
      <c r="O39" s="89"/>
      <c r="P39" s="89"/>
      <c r="Q39" s="133"/>
      <c r="R39" s="126">
        <v>1</v>
      </c>
      <c r="S39" s="98"/>
      <c r="T39" s="126">
        <v>1</v>
      </c>
      <c r="U39" s="144"/>
      <c r="V39" s="89"/>
      <c r="W39" s="89"/>
      <c r="X39" s="133"/>
      <c r="Y39" s="84"/>
      <c r="Z39" s="89"/>
      <c r="AA39" s="89"/>
      <c r="AB39" s="90"/>
      <c r="AC39" s="90"/>
      <c r="AD39" s="90"/>
      <c r="AE39" s="144">
        <v>4</v>
      </c>
      <c r="AF39" s="132"/>
      <c r="AG39" s="90"/>
      <c r="AH39" s="90"/>
      <c r="AI39" s="90"/>
      <c r="AJ39" s="144"/>
      <c r="AK39" s="144">
        <v>4</v>
      </c>
      <c r="AL39" s="90"/>
      <c r="AM39" s="224"/>
      <c r="AN39" s="90"/>
      <c r="AO39" s="90"/>
      <c r="AP39" s="90"/>
      <c r="AQ39" s="90"/>
      <c r="AR39" s="90"/>
      <c r="AS39" s="144">
        <v>13</v>
      </c>
      <c r="AT39" s="273">
        <v>6</v>
      </c>
      <c r="AU39" s="274">
        <v>3</v>
      </c>
      <c r="AV39" s="275">
        <v>5.5</v>
      </c>
      <c r="AW39" s="273">
        <v>2.5</v>
      </c>
      <c r="AX39" s="132"/>
      <c r="AY39" s="90"/>
      <c r="AZ39" s="133"/>
      <c r="BA39" s="144">
        <v>10</v>
      </c>
      <c r="BB39" s="144">
        <v>6</v>
      </c>
      <c r="BC39" s="144">
        <v>12.5</v>
      </c>
      <c r="BD39" s="273">
        <v>2.5</v>
      </c>
      <c r="BE39" s="144"/>
      <c r="BF39" s="144">
        <v>4</v>
      </c>
      <c r="BG39" s="144">
        <v>17</v>
      </c>
      <c r="BH39" s="113"/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</row>
    <row r="40" spans="1:72" s="20" customFormat="1" ht="16.5" thickBot="1">
      <c r="A40" s="215">
        <v>26</v>
      </c>
      <c r="B40" s="271">
        <v>361201406</v>
      </c>
      <c r="C40" s="272" t="s">
        <v>315</v>
      </c>
      <c r="D40" s="144">
        <v>2</v>
      </c>
      <c r="E40" s="144">
        <v>2</v>
      </c>
      <c r="F40" s="144">
        <v>3</v>
      </c>
      <c r="G40" s="144"/>
      <c r="H40" s="90"/>
      <c r="I40" s="90"/>
      <c r="J40" s="133"/>
      <c r="K40" s="144">
        <v>1.5</v>
      </c>
      <c r="L40" s="144">
        <v>1</v>
      </c>
      <c r="M40" s="144">
        <v>4</v>
      </c>
      <c r="N40" s="144"/>
      <c r="O40" s="89"/>
      <c r="P40" s="89"/>
      <c r="Q40" s="133"/>
      <c r="R40" s="126">
        <v>1</v>
      </c>
      <c r="S40" s="98"/>
      <c r="T40" s="126">
        <v>1</v>
      </c>
      <c r="U40" s="144"/>
      <c r="V40" s="89"/>
      <c r="W40" s="89"/>
      <c r="X40" s="133"/>
      <c r="Y40" s="84"/>
      <c r="Z40" s="89"/>
      <c r="AA40" s="89"/>
      <c r="AB40" s="90"/>
      <c r="AC40" s="90"/>
      <c r="AD40" s="90"/>
      <c r="AE40" s="144">
        <v>4</v>
      </c>
      <c r="AF40" s="132"/>
      <c r="AG40" s="90"/>
      <c r="AH40" s="90"/>
      <c r="AI40" s="90"/>
      <c r="AJ40" s="144"/>
      <c r="AK40" s="144">
        <v>4</v>
      </c>
      <c r="AL40" s="90"/>
      <c r="AM40" s="224"/>
      <c r="AN40" s="90"/>
      <c r="AO40" s="90"/>
      <c r="AP40" s="90"/>
      <c r="AQ40" s="90"/>
      <c r="AR40" s="90"/>
      <c r="AS40" s="144">
        <v>18</v>
      </c>
      <c r="AT40" s="273">
        <v>5</v>
      </c>
      <c r="AU40" s="274">
        <v>3</v>
      </c>
      <c r="AV40" s="275">
        <v>9</v>
      </c>
      <c r="AW40" s="273">
        <v>3</v>
      </c>
      <c r="AX40" s="132"/>
      <c r="AY40" s="90"/>
      <c r="AZ40" s="133"/>
      <c r="BA40" s="144">
        <v>9.5</v>
      </c>
      <c r="BB40" s="144">
        <v>6</v>
      </c>
      <c r="BC40" s="144">
        <v>17</v>
      </c>
      <c r="BD40" s="273">
        <v>3</v>
      </c>
      <c r="BE40" s="144"/>
      <c r="BF40" s="144">
        <v>4</v>
      </c>
      <c r="BG40" s="144">
        <v>22</v>
      </c>
      <c r="BH40" s="113"/>
      <c r="BI40" s="677"/>
      <c r="BJ40" s="678"/>
      <c r="BK40" s="678"/>
      <c r="BL40" s="678"/>
      <c r="BM40" s="678"/>
      <c r="BN40" s="678"/>
      <c r="BO40" s="678"/>
      <c r="BP40" s="678"/>
      <c r="BQ40" s="678"/>
      <c r="BR40" s="678"/>
      <c r="BS40" s="679"/>
    </row>
    <row r="41" spans="1:72" s="20" customFormat="1" ht="16.5" thickBot="1">
      <c r="A41" s="215">
        <v>27</v>
      </c>
      <c r="B41" s="271">
        <v>361201456</v>
      </c>
      <c r="C41" s="272" t="s">
        <v>316</v>
      </c>
      <c r="D41" s="144">
        <v>1.5</v>
      </c>
      <c r="E41" s="144">
        <v>3</v>
      </c>
      <c r="F41" s="144">
        <v>0</v>
      </c>
      <c r="G41" s="144"/>
      <c r="H41" s="90"/>
      <c r="I41" s="90"/>
      <c r="J41" s="133"/>
      <c r="K41" s="144">
        <v>2</v>
      </c>
      <c r="L41" s="144">
        <v>1</v>
      </c>
      <c r="M41" s="144">
        <v>1</v>
      </c>
      <c r="N41" s="144"/>
      <c r="O41" s="89"/>
      <c r="P41" s="89"/>
      <c r="Q41" s="133"/>
      <c r="R41" s="126">
        <v>1</v>
      </c>
      <c r="S41" s="98"/>
      <c r="T41" s="126">
        <v>1</v>
      </c>
      <c r="U41" s="144"/>
      <c r="V41" s="89"/>
      <c r="W41" s="89"/>
      <c r="X41" s="133"/>
      <c r="Y41" s="84"/>
      <c r="Z41" s="89"/>
      <c r="AA41" s="89"/>
      <c r="AB41" s="90"/>
      <c r="AC41" s="90"/>
      <c r="AD41" s="90"/>
      <c r="AE41" s="144">
        <v>4</v>
      </c>
      <c r="AF41" s="132"/>
      <c r="AG41" s="90"/>
      <c r="AH41" s="90"/>
      <c r="AI41" s="90"/>
      <c r="AJ41" s="144"/>
      <c r="AK41" s="144">
        <v>4</v>
      </c>
      <c r="AL41" s="90"/>
      <c r="AM41" s="224"/>
      <c r="AN41" s="90"/>
      <c r="AO41" s="90"/>
      <c r="AP41" s="90"/>
      <c r="AQ41" s="90"/>
      <c r="AR41" s="90"/>
      <c r="AS41" s="144">
        <v>8</v>
      </c>
      <c r="AT41" s="273">
        <v>6.5</v>
      </c>
      <c r="AU41" s="274">
        <v>3.5</v>
      </c>
      <c r="AV41" s="275">
        <v>9.5</v>
      </c>
      <c r="AW41" s="273">
        <v>2.5</v>
      </c>
      <c r="AX41" s="132"/>
      <c r="AY41" s="90"/>
      <c r="AZ41" s="133"/>
      <c r="BA41" s="144">
        <v>11</v>
      </c>
      <c r="BB41" s="144">
        <v>7.5</v>
      </c>
      <c r="BC41" s="144">
        <v>11.5</v>
      </c>
      <c r="BD41" s="273">
        <v>2.5</v>
      </c>
      <c r="BE41" s="144"/>
      <c r="BF41" s="144">
        <v>4</v>
      </c>
      <c r="BG41" s="144">
        <v>12</v>
      </c>
      <c r="BH41" s="113"/>
      <c r="BI41" s="677"/>
      <c r="BJ41" s="678"/>
      <c r="BK41" s="678"/>
      <c r="BL41" s="678"/>
      <c r="BM41" s="678"/>
      <c r="BN41" s="678"/>
      <c r="BO41" s="678"/>
      <c r="BP41" s="678"/>
      <c r="BQ41" s="678"/>
      <c r="BR41" s="678"/>
      <c r="BS41" s="679"/>
    </row>
    <row r="42" spans="1:72" s="20" customFormat="1" ht="25.5" thickBot="1">
      <c r="A42" s="215">
        <v>28</v>
      </c>
      <c r="B42" s="276">
        <v>36120381</v>
      </c>
      <c r="C42" s="277" t="s">
        <v>317</v>
      </c>
      <c r="D42" s="144">
        <v>2.5</v>
      </c>
      <c r="E42" s="144">
        <v>3.5</v>
      </c>
      <c r="F42" s="144">
        <v>3</v>
      </c>
      <c r="G42" s="144"/>
      <c r="H42" s="90"/>
      <c r="I42" s="90"/>
      <c r="J42" s="133"/>
      <c r="K42" s="144">
        <v>2</v>
      </c>
      <c r="L42" s="144">
        <v>1.5</v>
      </c>
      <c r="M42" s="144">
        <v>6</v>
      </c>
      <c r="N42" s="144"/>
      <c r="O42" s="89"/>
      <c r="P42" s="89"/>
      <c r="Q42" s="133"/>
      <c r="R42" s="126">
        <v>1</v>
      </c>
      <c r="S42" s="98"/>
      <c r="T42" s="126">
        <v>1</v>
      </c>
      <c r="U42" s="144"/>
      <c r="V42" s="89"/>
      <c r="W42" s="89"/>
      <c r="X42" s="133"/>
      <c r="Y42" s="84"/>
      <c r="Z42" s="89"/>
      <c r="AA42" s="89"/>
      <c r="AB42" s="90"/>
      <c r="AC42" s="90"/>
      <c r="AD42" s="90"/>
      <c r="AE42" s="144">
        <v>4</v>
      </c>
      <c r="AF42" s="132"/>
      <c r="AG42" s="90"/>
      <c r="AH42" s="90"/>
      <c r="AI42" s="90"/>
      <c r="AJ42" s="144"/>
      <c r="AK42" s="144">
        <v>4</v>
      </c>
      <c r="AL42" s="90"/>
      <c r="AM42" s="224"/>
      <c r="AN42" s="90"/>
      <c r="AO42" s="90"/>
      <c r="AP42" s="90"/>
      <c r="AQ42" s="90"/>
      <c r="AR42" s="90"/>
      <c r="AS42" s="144">
        <v>18</v>
      </c>
      <c r="AT42" s="278">
        <v>9.5</v>
      </c>
      <c r="AU42" s="279">
        <v>3.5</v>
      </c>
      <c r="AV42" s="280">
        <v>17</v>
      </c>
      <c r="AW42" s="278">
        <v>6</v>
      </c>
      <c r="AX42" s="132"/>
      <c r="AY42" s="90"/>
      <c r="AZ42" s="133"/>
      <c r="BA42" s="144">
        <v>15</v>
      </c>
      <c r="BB42" s="144">
        <v>8.5</v>
      </c>
      <c r="BC42" s="144">
        <v>27</v>
      </c>
      <c r="BD42" s="278">
        <v>6</v>
      </c>
      <c r="BE42" s="144"/>
      <c r="BF42" s="144">
        <v>4</v>
      </c>
      <c r="BG42" s="144">
        <v>22</v>
      </c>
      <c r="BH42" s="113">
        <f t="shared" si="0"/>
        <v>82.5</v>
      </c>
      <c r="BI42" s="677"/>
      <c r="BJ42" s="678"/>
      <c r="BK42" s="678"/>
      <c r="BL42" s="678"/>
      <c r="BM42" s="678"/>
      <c r="BN42" s="678"/>
      <c r="BO42" s="678"/>
      <c r="BP42" s="678"/>
      <c r="BQ42" s="678"/>
      <c r="BR42" s="678"/>
      <c r="BS42" s="679"/>
    </row>
    <row r="43" spans="1:72" s="20" customFormat="1" thickTop="1" thickBot="1">
      <c r="A43" s="700" t="s">
        <v>115</v>
      </c>
      <c r="B43" s="701"/>
      <c r="C43" s="702"/>
      <c r="D43" s="187">
        <f t="shared" ref="D43:AI43" si="3">(SUM(D15:D42))/$BO$10</f>
        <v>2.7291666666666665</v>
      </c>
      <c r="E43" s="187">
        <f t="shared" si="3"/>
        <v>3.25</v>
      </c>
      <c r="F43" s="187">
        <f t="shared" si="3"/>
        <v>2.8958333333333335</v>
      </c>
      <c r="G43" s="187">
        <f t="shared" si="3"/>
        <v>0</v>
      </c>
      <c r="H43" s="187">
        <f t="shared" si="3"/>
        <v>0</v>
      </c>
      <c r="I43" s="187">
        <f t="shared" si="3"/>
        <v>0</v>
      </c>
      <c r="J43" s="187">
        <f t="shared" si="3"/>
        <v>0</v>
      </c>
      <c r="K43" s="188">
        <f t="shared" si="3"/>
        <v>1.9375</v>
      </c>
      <c r="L43" s="188">
        <f t="shared" si="3"/>
        <v>1.2291666666666667</v>
      </c>
      <c r="M43" s="188">
        <f t="shared" si="3"/>
        <v>4.895833333333333</v>
      </c>
      <c r="N43" s="188">
        <f t="shared" si="3"/>
        <v>0</v>
      </c>
      <c r="O43" s="188">
        <f t="shared" si="3"/>
        <v>0</v>
      </c>
      <c r="P43" s="188">
        <f t="shared" si="3"/>
        <v>0</v>
      </c>
      <c r="Q43" s="188">
        <f t="shared" si="3"/>
        <v>0</v>
      </c>
      <c r="R43" s="188">
        <f t="shared" si="3"/>
        <v>1.1666666666666667</v>
      </c>
      <c r="S43" s="188">
        <f t="shared" si="3"/>
        <v>0</v>
      </c>
      <c r="T43" s="188">
        <f t="shared" si="3"/>
        <v>1.1666666666666667</v>
      </c>
      <c r="U43" s="188">
        <f t="shared" si="3"/>
        <v>0</v>
      </c>
      <c r="V43" s="188">
        <f t="shared" si="3"/>
        <v>0</v>
      </c>
      <c r="W43" s="188">
        <f t="shared" si="3"/>
        <v>0</v>
      </c>
      <c r="X43" s="188">
        <f t="shared" si="3"/>
        <v>0</v>
      </c>
      <c r="Y43" s="188">
        <f t="shared" si="3"/>
        <v>0</v>
      </c>
      <c r="Z43" s="188">
        <f t="shared" si="3"/>
        <v>0</v>
      </c>
      <c r="AA43" s="188">
        <f t="shared" si="3"/>
        <v>0</v>
      </c>
      <c r="AB43" s="188">
        <f t="shared" si="3"/>
        <v>0</v>
      </c>
      <c r="AC43" s="188">
        <f t="shared" si="3"/>
        <v>0</v>
      </c>
      <c r="AD43" s="188">
        <f t="shared" si="3"/>
        <v>0</v>
      </c>
      <c r="AE43" s="188">
        <f t="shared" si="3"/>
        <v>4.666666666666667</v>
      </c>
      <c r="AF43" s="188">
        <f t="shared" si="3"/>
        <v>0</v>
      </c>
      <c r="AG43" s="188">
        <f t="shared" si="3"/>
        <v>0</v>
      </c>
      <c r="AH43" s="188">
        <f t="shared" si="3"/>
        <v>0</v>
      </c>
      <c r="AI43" s="188">
        <f t="shared" si="3"/>
        <v>0</v>
      </c>
      <c r="AJ43" s="188">
        <f t="shared" ref="AJ43:BG43" si="4">(SUM(AJ15:AJ42))/$BO$10</f>
        <v>0</v>
      </c>
      <c r="AK43" s="188">
        <f t="shared" si="4"/>
        <v>4.666666666666667</v>
      </c>
      <c r="AL43" s="188">
        <f t="shared" si="4"/>
        <v>0</v>
      </c>
      <c r="AM43" s="188">
        <f t="shared" si="4"/>
        <v>0</v>
      </c>
      <c r="AN43" s="188">
        <f t="shared" si="4"/>
        <v>0</v>
      </c>
      <c r="AO43" s="188">
        <f t="shared" si="4"/>
        <v>0</v>
      </c>
      <c r="AP43" s="188">
        <f t="shared" si="4"/>
        <v>0</v>
      </c>
      <c r="AQ43" s="188">
        <f t="shared" si="4"/>
        <v>0</v>
      </c>
      <c r="AR43" s="188">
        <f t="shared" si="4"/>
        <v>0</v>
      </c>
      <c r="AS43" s="188">
        <f t="shared" si="4"/>
        <v>18</v>
      </c>
      <c r="AT43" s="188">
        <f t="shared" si="4"/>
        <v>10.875</v>
      </c>
      <c r="AU43" s="188">
        <f t="shared" si="4"/>
        <v>4.270833333333333</v>
      </c>
      <c r="AV43" s="188">
        <f t="shared" si="4"/>
        <v>14.166666666666666</v>
      </c>
      <c r="AW43" s="188">
        <f t="shared" si="4"/>
        <v>4.375</v>
      </c>
      <c r="AX43" s="188">
        <f t="shared" si="4"/>
        <v>0</v>
      </c>
      <c r="AY43" s="188">
        <f t="shared" si="4"/>
        <v>0</v>
      </c>
      <c r="AZ43" s="188">
        <f t="shared" si="4"/>
        <v>0</v>
      </c>
      <c r="BA43" s="190">
        <f t="shared" si="4"/>
        <v>17.354166666666668</v>
      </c>
      <c r="BB43" s="190">
        <f t="shared" si="4"/>
        <v>8.6875</v>
      </c>
      <c r="BC43" s="190">
        <f t="shared" si="4"/>
        <v>23.083333333333332</v>
      </c>
      <c r="BD43" s="190">
        <f t="shared" si="4"/>
        <v>4.375</v>
      </c>
      <c r="BE43" s="190">
        <f t="shared" si="4"/>
        <v>0</v>
      </c>
      <c r="BF43" s="190">
        <f t="shared" si="4"/>
        <v>4.666666666666667</v>
      </c>
      <c r="BG43" s="190">
        <f t="shared" si="4"/>
        <v>21.666666666666668</v>
      </c>
      <c r="BH43" s="113"/>
      <c r="BI43" s="677"/>
      <c r="BJ43" s="678"/>
      <c r="BK43" s="678"/>
      <c r="BL43" s="678"/>
      <c r="BM43" s="678"/>
      <c r="BN43" s="678"/>
      <c r="BO43" s="678"/>
      <c r="BP43" s="678"/>
      <c r="BQ43" s="678"/>
      <c r="BR43" s="678"/>
      <c r="BS43" s="679"/>
    </row>
    <row r="44" spans="1:72" s="20" customFormat="1" thickTop="1" thickBot="1">
      <c r="A44" s="703" t="s">
        <v>116</v>
      </c>
      <c r="B44" s="704"/>
      <c r="C44" s="705"/>
      <c r="D44" s="191">
        <f t="shared" ref="D44:J44" si="5">D43/BK19</f>
        <v>0.90972222222222221</v>
      </c>
      <c r="E44" s="191">
        <f t="shared" si="5"/>
        <v>0.8125</v>
      </c>
      <c r="F44" s="191">
        <f t="shared" si="5"/>
        <v>0.96527777777777779</v>
      </c>
      <c r="G44" s="191" t="e">
        <f t="shared" si="5"/>
        <v>#DIV/0!</v>
      </c>
      <c r="H44" s="191" t="e">
        <f t="shared" si="5"/>
        <v>#DIV/0!</v>
      </c>
      <c r="I44" s="191" t="e">
        <f t="shared" si="5"/>
        <v>#DIV/0!</v>
      </c>
      <c r="J44" s="191" t="e">
        <f t="shared" si="5"/>
        <v>#DIV/0!</v>
      </c>
      <c r="K44" s="191">
        <f t="shared" ref="K44:Q44" si="6">K43/BK20</f>
        <v>0.96875</v>
      </c>
      <c r="L44" s="191">
        <f t="shared" si="6"/>
        <v>0.61458333333333337</v>
      </c>
      <c r="M44" s="191">
        <f t="shared" si="6"/>
        <v>0.81597222222222221</v>
      </c>
      <c r="N44" s="191" t="e">
        <f t="shared" si="6"/>
        <v>#DIV/0!</v>
      </c>
      <c r="O44" s="191" t="e">
        <f t="shared" si="6"/>
        <v>#DIV/0!</v>
      </c>
      <c r="P44" s="191" t="e">
        <f t="shared" si="6"/>
        <v>#DIV/0!</v>
      </c>
      <c r="Q44" s="191" t="e">
        <f t="shared" si="6"/>
        <v>#DIV/0!</v>
      </c>
      <c r="R44" s="191">
        <f t="shared" ref="R44:X44" si="7">R43/BK16</f>
        <v>1.1666666666666667</v>
      </c>
      <c r="S44" s="191" t="e">
        <f t="shared" si="7"/>
        <v>#DIV/0!</v>
      </c>
      <c r="T44" s="191">
        <f t="shared" si="7"/>
        <v>1.1666666666666667</v>
      </c>
      <c r="U44" s="191" t="e">
        <f t="shared" si="7"/>
        <v>#DIV/0!</v>
      </c>
      <c r="V44" s="191" t="e">
        <f t="shared" si="7"/>
        <v>#DIV/0!</v>
      </c>
      <c r="W44" s="191" t="e">
        <f t="shared" si="7"/>
        <v>#DIV/0!</v>
      </c>
      <c r="X44" s="191" t="e">
        <f t="shared" si="7"/>
        <v>#DIV/0!</v>
      </c>
      <c r="Y44" s="192" t="e">
        <f t="shared" ref="Y44:AE44" si="8">Y43/BK17</f>
        <v>#DIV/0!</v>
      </c>
      <c r="Z44" s="192" t="e">
        <f t="shared" si="8"/>
        <v>#DIV/0!</v>
      </c>
      <c r="AA44" s="192" t="e">
        <f t="shared" si="8"/>
        <v>#DIV/0!</v>
      </c>
      <c r="AB44" s="192" t="e">
        <f t="shared" si="8"/>
        <v>#DIV/0!</v>
      </c>
      <c r="AC44" s="192" t="e">
        <f t="shared" si="8"/>
        <v>#DIV/0!</v>
      </c>
      <c r="AD44" s="192" t="e">
        <f t="shared" si="8"/>
        <v>#DIV/0!</v>
      </c>
      <c r="AE44" s="192">
        <f t="shared" si="8"/>
        <v>1.1666666666666667</v>
      </c>
      <c r="AF44" s="193" t="e">
        <f t="shared" ref="AF44:AL44" si="9">AF43/BK18</f>
        <v>#DIV/0!</v>
      </c>
      <c r="AG44" s="193" t="e">
        <f t="shared" si="9"/>
        <v>#DIV/0!</v>
      </c>
      <c r="AH44" s="193" t="e">
        <f t="shared" si="9"/>
        <v>#DIV/0!</v>
      </c>
      <c r="AI44" s="193" t="e">
        <f t="shared" si="9"/>
        <v>#DIV/0!</v>
      </c>
      <c r="AJ44" s="193" t="e">
        <f t="shared" si="9"/>
        <v>#DIV/0!</v>
      </c>
      <c r="AK44" s="193">
        <f t="shared" si="9"/>
        <v>1.1666666666666667</v>
      </c>
      <c r="AL44" s="193" t="e">
        <f t="shared" si="9"/>
        <v>#DIV/0!</v>
      </c>
      <c r="AM44" s="194" t="e">
        <f t="shared" ref="AM44:AS44" si="10">AM43/BK21</f>
        <v>#DIV/0!</v>
      </c>
      <c r="AN44" s="194" t="e">
        <f t="shared" si="10"/>
        <v>#DIV/0!</v>
      </c>
      <c r="AO44" s="194" t="e">
        <f t="shared" si="10"/>
        <v>#DIV/0!</v>
      </c>
      <c r="AP44" s="194" t="e">
        <f t="shared" si="10"/>
        <v>#DIV/0!</v>
      </c>
      <c r="AQ44" s="194" t="e">
        <f t="shared" si="10"/>
        <v>#DIV/0!</v>
      </c>
      <c r="AR44" s="194" t="e">
        <f t="shared" si="10"/>
        <v>#DIV/0!</v>
      </c>
      <c r="AS44" s="194">
        <f t="shared" si="10"/>
        <v>0.9</v>
      </c>
      <c r="AT44" s="195">
        <f t="shared" ref="AT44:AZ44" si="11">AT43/BK22</f>
        <v>0.57236842105263153</v>
      </c>
      <c r="AU44" s="195">
        <f t="shared" si="11"/>
        <v>0.85416666666666663</v>
      </c>
      <c r="AV44" s="195">
        <f t="shared" si="11"/>
        <v>0.70833333333333326</v>
      </c>
      <c r="AW44" s="195">
        <f t="shared" si="11"/>
        <v>0.72916666666666663</v>
      </c>
      <c r="AX44" s="195" t="e">
        <f t="shared" si="11"/>
        <v>#DIV/0!</v>
      </c>
      <c r="AY44" s="195" t="e">
        <f t="shared" si="11"/>
        <v>#DIV/0!</v>
      </c>
      <c r="AZ44" s="195" t="e">
        <f t="shared" si="11"/>
        <v>#DIV/0!</v>
      </c>
      <c r="BA44" s="196">
        <f t="shared" ref="BA44:BG44" si="12">BA43/BK24</f>
        <v>0.69416666666666671</v>
      </c>
      <c r="BB44" s="196">
        <f t="shared" si="12"/>
        <v>0.78977272727272729</v>
      </c>
      <c r="BC44" s="196">
        <f t="shared" si="12"/>
        <v>0.76944444444444438</v>
      </c>
      <c r="BD44" s="196">
        <f t="shared" si="12"/>
        <v>0.72916666666666663</v>
      </c>
      <c r="BE44" s="196" t="e">
        <f t="shared" si="12"/>
        <v>#DIV/0!</v>
      </c>
      <c r="BF44" s="196">
        <f t="shared" si="12"/>
        <v>1.1666666666666667</v>
      </c>
      <c r="BG44" s="196">
        <f t="shared" si="12"/>
        <v>0.90277777777777779</v>
      </c>
      <c r="BH44" s="197"/>
      <c r="BI44" s="680"/>
      <c r="BJ44" s="681"/>
      <c r="BK44" s="681"/>
      <c r="BL44" s="681"/>
      <c r="BM44" s="681"/>
      <c r="BN44" s="681"/>
      <c r="BO44" s="681"/>
      <c r="BP44" s="681"/>
      <c r="BQ44" s="681"/>
      <c r="BR44" s="681"/>
      <c r="BS44" s="682"/>
    </row>
    <row r="45" spans="1:72" s="20" customFormat="1" ht="13.5" thickTop="1">
      <c r="B45" s="198"/>
      <c r="L45" s="199"/>
      <c r="BA45" s="200"/>
      <c r="BC45" s="201"/>
      <c r="BE45" s="201"/>
      <c r="BF45" s="201"/>
      <c r="BG45" s="201"/>
    </row>
    <row r="46" spans="1:72" s="20" customFormat="1" ht="12.75">
      <c r="A46" s="706" t="s">
        <v>318</v>
      </c>
      <c r="B46" s="706"/>
      <c r="C46" s="707"/>
      <c r="D46" s="707"/>
      <c r="E46" s="707"/>
      <c r="F46" s="707"/>
      <c r="G46" s="707"/>
      <c r="H46" s="203"/>
      <c r="I46" s="203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06"/>
      <c r="Z46" s="204"/>
      <c r="AA46" s="709" t="s">
        <v>319</v>
      </c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709"/>
      <c r="AN46" s="709"/>
      <c r="AO46" s="709"/>
      <c r="AP46" s="709"/>
      <c r="AQ46" s="709"/>
      <c r="AR46" s="709"/>
      <c r="AS46" s="709"/>
      <c r="AT46" s="709"/>
      <c r="AU46" s="709"/>
      <c r="AV46" s="709"/>
      <c r="AW46" s="709"/>
      <c r="AX46" s="709"/>
      <c r="AY46" s="709"/>
      <c r="AZ46" s="709"/>
      <c r="BA46" s="709"/>
      <c r="BB46" s="709"/>
      <c r="BC46" s="709"/>
      <c r="BD46" s="709"/>
      <c r="BE46" s="709"/>
      <c r="BF46" s="709"/>
      <c r="BG46" s="709"/>
      <c r="BH46" s="708"/>
      <c r="BI46" s="708"/>
      <c r="BJ46" s="708"/>
      <c r="BK46" s="708"/>
      <c r="BL46" s="708"/>
      <c r="BM46" s="708"/>
      <c r="BN46" s="708"/>
      <c r="BO46" s="205"/>
      <c r="BP46" s="706" t="s">
        <v>120</v>
      </c>
      <c r="BQ46" s="706"/>
      <c r="BR46" s="706"/>
      <c r="BS46" s="706"/>
    </row>
    <row r="47" spans="1:72" s="20" customFormat="1" ht="12.75">
      <c r="B47" s="198"/>
    </row>
    <row r="48" spans="1:72" s="20" customFormat="1" ht="12.75">
      <c r="B48" s="206" t="s">
        <v>121</v>
      </c>
      <c r="G48" s="709" t="s">
        <v>122</v>
      </c>
      <c r="H48" s="709"/>
      <c r="I48" s="709"/>
      <c r="J48" s="709"/>
      <c r="K48" s="709"/>
      <c r="L48" s="709"/>
      <c r="M48" s="709"/>
      <c r="N48" s="709"/>
      <c r="O48" s="709"/>
      <c r="P48" s="709"/>
      <c r="Q48" s="709"/>
      <c r="R48" s="709"/>
      <c r="S48" s="709"/>
      <c r="T48" s="709"/>
      <c r="U48" s="709"/>
      <c r="V48" s="709"/>
      <c r="W48" s="709"/>
      <c r="AE48" s="710" t="s">
        <v>202</v>
      </c>
      <c r="AF48" s="710"/>
      <c r="AG48" s="710"/>
      <c r="AH48" s="710"/>
      <c r="AI48" s="710"/>
      <c r="AJ48" s="710"/>
      <c r="AK48" s="710"/>
      <c r="AL48" s="710"/>
      <c r="AM48" s="710"/>
      <c r="AN48" s="710"/>
      <c r="AO48" s="710"/>
      <c r="AP48" s="710"/>
      <c r="AQ48" s="710"/>
      <c r="AR48" s="710"/>
      <c r="AS48" s="710"/>
      <c r="AT48" s="710"/>
      <c r="AU48" s="710"/>
      <c r="AV48" s="710"/>
      <c r="AW48" s="710"/>
      <c r="AX48" s="710"/>
      <c r="AY48" s="710"/>
      <c r="AZ48" s="710"/>
      <c r="BA48" s="710"/>
      <c r="BB48" s="710"/>
      <c r="BC48" s="710"/>
      <c r="BD48" s="710"/>
      <c r="BE48" s="710"/>
      <c r="BF48" s="710"/>
      <c r="BG48" s="710"/>
      <c r="BN48" s="711" t="s">
        <v>124</v>
      </c>
      <c r="BO48" s="711"/>
      <c r="BP48" s="711"/>
      <c r="BQ48" s="711"/>
      <c r="BR48" s="711"/>
      <c r="BS48" s="204"/>
      <c r="BT48" s="204"/>
    </row>
    <row r="49" spans="2:71" s="20" customFormat="1" ht="12.75">
      <c r="B49" s="198"/>
    </row>
    <row r="50" spans="2:71" s="20" customFormat="1" ht="15" thickBot="1">
      <c r="B50" s="198"/>
      <c r="BH50" s="46"/>
      <c r="BI50" s="46"/>
      <c r="BJ50" s="46"/>
      <c r="BR50"/>
    </row>
    <row r="51" spans="2:71" s="20" customFormat="1" ht="15" thickTop="1">
      <c r="B51" s="198"/>
      <c r="BH51" s="40"/>
      <c r="BI51" s="40"/>
      <c r="BJ51" s="40"/>
      <c r="BK51" s="207" t="str">
        <f>BK15</f>
        <v>a1</v>
      </c>
      <c r="BL51" s="207" t="str">
        <f t="shared" ref="BL51:BQ51" si="13">BL15</f>
        <v>a2</v>
      </c>
      <c r="BM51" s="207" t="str">
        <f t="shared" si="13"/>
        <v>b1</v>
      </c>
      <c r="BN51" s="207" t="str">
        <f t="shared" si="13"/>
        <v>b2</v>
      </c>
      <c r="BO51" s="207" t="str">
        <f t="shared" si="13"/>
        <v>c2</v>
      </c>
      <c r="BP51" s="207" t="str">
        <f t="shared" si="13"/>
        <v>d2</v>
      </c>
      <c r="BQ51" s="207" t="str">
        <f t="shared" si="13"/>
        <v>e1</v>
      </c>
      <c r="BR51"/>
      <c r="BS51" s="208"/>
    </row>
    <row r="52" spans="2:71" s="20" customFormat="1">
      <c r="B52" s="198"/>
      <c r="BH52" s="209"/>
      <c r="BI52" s="210"/>
      <c r="BJ52" s="210"/>
      <c r="BK52" s="231">
        <v>0.2</v>
      </c>
      <c r="BL52" s="231">
        <v>0.2</v>
      </c>
      <c r="BM52" s="231">
        <v>0.2</v>
      </c>
      <c r="BN52" s="231">
        <v>0.2</v>
      </c>
      <c r="BO52" s="231">
        <v>0.2</v>
      </c>
      <c r="BP52" s="231">
        <v>0.2</v>
      </c>
      <c r="BQ52" s="231">
        <v>0.2</v>
      </c>
      <c r="BR52"/>
    </row>
    <row r="53" spans="2:71" s="20" customFormat="1">
      <c r="B53" s="198"/>
      <c r="BH53" s="46"/>
      <c r="BI53" s="212"/>
      <c r="BJ53" s="212"/>
      <c r="BK53" s="231">
        <v>0.8</v>
      </c>
      <c r="BL53" s="231">
        <v>0.8</v>
      </c>
      <c r="BM53" s="231">
        <v>0.8</v>
      </c>
      <c r="BN53" s="231">
        <v>0.8</v>
      </c>
      <c r="BO53" s="231">
        <v>0.8</v>
      </c>
      <c r="BP53" s="231">
        <v>0.8</v>
      </c>
      <c r="BQ53" s="231">
        <v>0.8</v>
      </c>
      <c r="BR53"/>
    </row>
    <row r="54" spans="2:71" s="20" customFormat="1" ht="15" customHeight="1" thickBot="1">
      <c r="B54" s="198"/>
      <c r="BE54"/>
      <c r="BK54" s="213">
        <f>BA44</f>
        <v>0.69416666666666671</v>
      </c>
      <c r="BL54" s="213">
        <f t="shared" ref="BL54:BQ54" si="14">BB44</f>
        <v>0.78977272727272729</v>
      </c>
      <c r="BM54" s="213">
        <f t="shared" si="14"/>
        <v>0.76944444444444438</v>
      </c>
      <c r="BN54" s="213">
        <f t="shared" si="14"/>
        <v>0.72916666666666663</v>
      </c>
      <c r="BO54" s="213" t="e">
        <f t="shared" si="14"/>
        <v>#DIV/0!</v>
      </c>
      <c r="BP54" s="213">
        <f t="shared" si="14"/>
        <v>1.1666666666666667</v>
      </c>
      <c r="BQ54" s="213">
        <f t="shared" si="14"/>
        <v>0.90277777777777779</v>
      </c>
      <c r="BR54"/>
    </row>
    <row r="55" spans="2:71" s="11" customFormat="1" ht="12" thickTop="1">
      <c r="B55" s="214"/>
    </row>
  </sheetData>
  <protectedRanges>
    <protectedRange sqref="AX21:AZ42 BH15:BH42 AZ45 B43:BH44 H21:J42 AL21:AR42 AF21:AI42 V21:AD42 O21:S42 T15:T42" name="نطاق3"/>
    <protectedRange sqref="C46" name="نطاق4_1"/>
    <protectedRange sqref="BK54:BQ54 C28:C42" name="نطاق3_1"/>
    <protectedRange sqref="C15 C21:C23" name="نطاق3_1_1"/>
    <protectedRange sqref="C17:C19" name="نطاق3_1_1_1"/>
    <protectedRange sqref="B15" name="نطاق3_1_2"/>
    <protectedRange sqref="H15:J20 AX15:AZ20 AL15:AR20 AF15:AI20 V15:AD20 U15:U42 O15:S20 D15:G42 K15:N42 AE15:AE42 AJ15:AK42 AS15:AW42 BA15:BG42" name="نطاق3_2"/>
    <protectedRange sqref="C10" name="نطاق2_1_1"/>
  </protectedRanges>
  <mergeCells count="60">
    <mergeCell ref="BH46:BN46"/>
    <mergeCell ref="BP46:BS46"/>
    <mergeCell ref="G48:W48"/>
    <mergeCell ref="AE48:BG48"/>
    <mergeCell ref="BN48:BR48"/>
    <mergeCell ref="AA46:BG46"/>
    <mergeCell ref="A43:C43"/>
    <mergeCell ref="A44:C44"/>
    <mergeCell ref="A46:B46"/>
    <mergeCell ref="C46:G46"/>
    <mergeCell ref="J46:X46"/>
    <mergeCell ref="BI29:BS44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8"/>
  <sheetViews>
    <sheetView rightToLeft="1" workbookViewId="0">
      <selection sqref="A1:XFD1048576"/>
    </sheetView>
  </sheetViews>
  <sheetFormatPr defaultRowHeight="14.25"/>
  <cols>
    <col min="1" max="1" width="4.625" customWidth="1"/>
    <col min="2" max="2" width="12" customWidth="1"/>
    <col min="3" max="3" width="27.75" customWidth="1"/>
    <col min="4" max="4" width="5.25" customWidth="1"/>
    <col min="5" max="6" width="5.25" bestFit="1" customWidth="1"/>
    <col min="7" max="7" width="3" customWidth="1"/>
    <col min="8" max="9" width="2.75" customWidth="1"/>
    <col min="10" max="10" width="7" bestFit="1" customWidth="1"/>
    <col min="11" max="11" width="4.125" customWidth="1"/>
    <col min="12" max="12" width="6.75" customWidth="1"/>
    <col min="13" max="15" width="3.125" customWidth="1"/>
    <col min="16" max="16" width="7" bestFit="1" customWidth="1"/>
    <col min="17" max="18" width="7" customWidth="1"/>
    <col min="19" max="19" width="2.875" customWidth="1"/>
    <col min="20" max="20" width="3" customWidth="1"/>
    <col min="21" max="21" width="3.125" customWidth="1"/>
    <col min="22" max="22" width="3.625" customWidth="1"/>
    <col min="23" max="23" width="3" customWidth="1"/>
    <col min="24" max="24" width="3.25" customWidth="1"/>
    <col min="25" max="25" width="3.375" customWidth="1"/>
    <col min="26" max="26" width="3.25" customWidth="1"/>
    <col min="27" max="27" width="5.375" customWidth="1"/>
    <col min="28" max="28" width="3.5" customWidth="1"/>
    <col min="29" max="29" width="2.75" customWidth="1"/>
    <col min="30" max="30" width="3.125" customWidth="1"/>
    <col min="31" max="33" width="5.25" customWidth="1"/>
    <col min="34" max="34" width="3.125" customWidth="1"/>
    <col min="35" max="35" width="3" customWidth="1"/>
    <col min="36" max="36" width="3.125" customWidth="1"/>
    <col min="37" max="37" width="3" customWidth="1"/>
    <col min="38" max="38" width="3.125" customWidth="1"/>
    <col min="39" max="42" width="5.25" customWidth="1"/>
    <col min="43" max="45" width="3.125" customWidth="1"/>
    <col min="46" max="46" width="4.375" bestFit="1" customWidth="1"/>
    <col min="47" max="47" width="4.375" customWidth="1"/>
    <col min="48" max="48" width="4.375" bestFit="1" customWidth="1"/>
    <col min="49" max="49" width="4.375" customWidth="1"/>
    <col min="50" max="51" width="4.375" bestFit="1" customWidth="1"/>
    <col min="52" max="52" width="7.375" bestFit="1" customWidth="1"/>
    <col min="53" max="53" width="5.75" bestFit="1" customWidth="1"/>
    <col min="54" max="54" width="2" customWidth="1"/>
    <col min="55" max="55" width="8" bestFit="1" customWidth="1"/>
    <col min="56" max="56" width="8" customWidth="1"/>
    <col min="57" max="57" width="5.25" bestFit="1" customWidth="1"/>
    <col min="58" max="58" width="5.25" customWidth="1"/>
    <col min="59" max="61" width="5.25" bestFit="1" customWidth="1"/>
  </cols>
  <sheetData>
    <row r="1" spans="1:63" ht="15">
      <c r="A1" s="629" t="s">
        <v>0</v>
      </c>
      <c r="B1" s="629"/>
      <c r="C1" s="629"/>
      <c r="D1" s="629"/>
      <c r="E1" s="629"/>
      <c r="F1" s="629"/>
      <c r="G1" s="1"/>
      <c r="H1" s="1"/>
      <c r="P1" s="2"/>
      <c r="Q1" s="2"/>
      <c r="R1" s="2"/>
      <c r="S1" s="630"/>
      <c r="T1" s="630"/>
      <c r="U1" s="630"/>
      <c r="V1" s="630"/>
      <c r="W1" s="2"/>
      <c r="X1" s="2"/>
      <c r="Y1" s="2"/>
      <c r="Z1" s="2"/>
      <c r="AZ1" s="631"/>
      <c r="BA1" s="631"/>
      <c r="BB1" s="631"/>
      <c r="BC1" s="631"/>
      <c r="BD1" s="631"/>
      <c r="BE1" s="631"/>
      <c r="BF1" s="631"/>
      <c r="BG1" s="631"/>
      <c r="BH1" s="631"/>
      <c r="BI1" s="631"/>
      <c r="BJ1" s="631"/>
      <c r="BK1" s="3"/>
    </row>
    <row r="2" spans="1:63" ht="15">
      <c r="A2" s="629" t="s">
        <v>1</v>
      </c>
      <c r="B2" s="629"/>
      <c r="C2" s="629"/>
      <c r="D2" s="629"/>
      <c r="E2" s="629"/>
      <c r="F2" s="629"/>
      <c r="G2" s="1"/>
      <c r="H2" s="1"/>
      <c r="P2" s="2"/>
      <c r="Q2" s="2"/>
      <c r="R2" s="2"/>
      <c r="S2" s="630"/>
      <c r="T2" s="630"/>
      <c r="U2" s="630"/>
      <c r="V2" s="630"/>
      <c r="W2" s="2"/>
      <c r="X2" s="2"/>
      <c r="Y2" s="2"/>
      <c r="Z2" s="2"/>
      <c r="AZ2" s="629"/>
      <c r="BA2" s="629"/>
      <c r="BB2" s="629"/>
      <c r="BC2" s="629"/>
      <c r="BD2" s="629"/>
      <c r="BE2" s="629"/>
      <c r="BF2" s="629"/>
      <c r="BG2" s="629"/>
      <c r="BH2" s="629"/>
      <c r="BI2" s="629"/>
      <c r="BJ2" s="629"/>
      <c r="BK2" s="4"/>
    </row>
    <row r="3" spans="1:63">
      <c r="A3" s="632" t="s">
        <v>2</v>
      </c>
      <c r="B3" s="632"/>
      <c r="C3" s="632"/>
      <c r="D3" s="632"/>
      <c r="E3" s="632"/>
      <c r="F3" s="632"/>
      <c r="G3" s="5"/>
      <c r="H3" s="5"/>
      <c r="P3" s="2"/>
      <c r="Q3" s="2"/>
      <c r="R3" s="2"/>
      <c r="S3" s="630"/>
      <c r="T3" s="630"/>
      <c r="U3" s="630"/>
      <c r="V3" s="630"/>
      <c r="W3" s="2"/>
      <c r="X3" s="2"/>
      <c r="Y3" s="2"/>
      <c r="Z3" s="2"/>
      <c r="AZ3" s="633"/>
      <c r="BA3" s="633"/>
      <c r="BB3" s="633"/>
      <c r="BC3" s="633"/>
      <c r="BD3" s="633"/>
      <c r="BE3" s="633"/>
      <c r="BF3" s="633"/>
      <c r="BG3" s="633"/>
      <c r="BH3" s="633"/>
      <c r="BI3" s="633"/>
      <c r="BJ3" s="633"/>
      <c r="BK3" s="6"/>
    </row>
    <row r="4" spans="1:63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63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</row>
    <row r="6" spans="1:63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</row>
    <row r="7" spans="1:63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635"/>
    </row>
    <row r="8" spans="1:63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5"/>
      <c r="N8" s="16"/>
      <c r="O8" s="16"/>
      <c r="P8" s="636" t="s">
        <v>5</v>
      </c>
      <c r="Q8" s="636"/>
      <c r="R8" s="636"/>
      <c r="S8" s="636"/>
      <c r="T8" s="17" t="s">
        <v>6</v>
      </c>
      <c r="U8" s="18" t="s">
        <v>7</v>
      </c>
      <c r="V8" s="19" t="s">
        <v>8</v>
      </c>
      <c r="W8" s="19" t="s">
        <v>10</v>
      </c>
      <c r="X8" s="19" t="s">
        <v>11</v>
      </c>
      <c r="Y8" s="19" t="s">
        <v>12</v>
      </c>
      <c r="Z8" s="19" t="s">
        <v>13</v>
      </c>
      <c r="AA8" s="17" t="s">
        <v>14</v>
      </c>
      <c r="AB8" s="17" t="s">
        <v>15</v>
      </c>
      <c r="AC8" s="17" t="s">
        <v>17</v>
      </c>
      <c r="AD8" s="17" t="s">
        <v>18</v>
      </c>
      <c r="AE8" s="17" t="s">
        <v>19</v>
      </c>
      <c r="AF8" s="17" t="s">
        <v>20</v>
      </c>
      <c r="AG8" s="17" t="s">
        <v>21</v>
      </c>
      <c r="AH8" s="17" t="s">
        <v>22</v>
      </c>
      <c r="AI8" s="636"/>
      <c r="AJ8" s="636"/>
      <c r="AK8" s="636"/>
      <c r="AZ8" s="635"/>
    </row>
    <row r="9" spans="1:63" s="20" customFormat="1" ht="20.25" customHeight="1" thickTop="1" thickBot="1">
      <c r="A9" s="637" t="s">
        <v>24</v>
      </c>
      <c r="B9" s="638"/>
      <c r="C9" s="21" t="s">
        <v>320</v>
      </c>
      <c r="D9" s="639" t="s">
        <v>321</v>
      </c>
      <c r="E9" s="640"/>
      <c r="F9" s="641" t="s">
        <v>27</v>
      </c>
      <c r="G9" s="640"/>
      <c r="H9" s="640"/>
      <c r="I9" s="640"/>
      <c r="J9" s="640"/>
      <c r="K9" s="642"/>
      <c r="L9" s="642"/>
      <c r="M9" s="643"/>
      <c r="N9" s="22"/>
      <c r="O9" s="22"/>
      <c r="P9" s="636"/>
      <c r="Q9" s="636"/>
      <c r="R9" s="636"/>
      <c r="S9" s="636"/>
      <c r="T9" s="23" t="s">
        <v>28</v>
      </c>
      <c r="U9" s="24"/>
      <c r="V9" s="19"/>
      <c r="W9" s="19" t="s">
        <v>28</v>
      </c>
      <c r="X9" s="19"/>
      <c r="Y9" s="19" t="s">
        <v>28</v>
      </c>
      <c r="Z9" s="19"/>
      <c r="AA9" s="18"/>
      <c r="AB9" s="18"/>
      <c r="AC9" s="281" t="s">
        <v>322</v>
      </c>
      <c r="AD9" s="18"/>
      <c r="AE9" s="18" t="s">
        <v>28</v>
      </c>
      <c r="AF9" s="18"/>
      <c r="AG9" s="18"/>
      <c r="AH9" s="18" t="s">
        <v>28</v>
      </c>
      <c r="AI9" s="636"/>
      <c r="AJ9" s="636"/>
      <c r="AK9" s="636"/>
      <c r="AZ9" s="644"/>
      <c r="BA9" s="644"/>
      <c r="BB9" s="644"/>
      <c r="BC9" s="644"/>
      <c r="BD9" s="25"/>
      <c r="BE9" s="26">
        <v>208</v>
      </c>
      <c r="BF9" s="26">
        <v>197</v>
      </c>
      <c r="BG9" s="26"/>
      <c r="BH9" s="644" t="s">
        <v>30</v>
      </c>
      <c r="BI9" s="644"/>
      <c r="BJ9" s="645"/>
    </row>
    <row r="10" spans="1:63" s="20" customFormat="1" ht="17.25" thickTop="1" thickBot="1">
      <c r="A10" s="652" t="s">
        <v>31</v>
      </c>
      <c r="B10" s="653"/>
      <c r="C10" s="27" t="s">
        <v>323</v>
      </c>
      <c r="D10" s="654" t="s">
        <v>323</v>
      </c>
      <c r="E10" s="655"/>
      <c r="F10" s="654" t="s">
        <v>33</v>
      </c>
      <c r="G10" s="655"/>
      <c r="H10" s="655"/>
      <c r="I10" s="655"/>
      <c r="J10" s="655"/>
      <c r="K10" s="656"/>
      <c r="L10" s="656"/>
      <c r="M10" s="657"/>
      <c r="N10" s="29"/>
      <c r="O10" s="30"/>
      <c r="P10" s="31"/>
      <c r="Q10" s="31"/>
      <c r="R10" s="31"/>
      <c r="S10" s="31"/>
      <c r="T10" s="31"/>
      <c r="U10" s="31"/>
      <c r="V10" s="32"/>
      <c r="W10" s="33"/>
      <c r="X10" s="33"/>
      <c r="Y10" s="33"/>
      <c r="Z10" s="33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5"/>
      <c r="AZ10" s="658"/>
      <c r="BA10" s="658"/>
      <c r="BB10" s="658"/>
      <c r="BC10" s="658"/>
      <c r="BD10" s="36"/>
      <c r="BE10" s="37">
        <v>32</v>
      </c>
      <c r="BF10" s="37">
        <v>19</v>
      </c>
      <c r="BG10" s="37"/>
      <c r="BH10" s="658" t="s">
        <v>34</v>
      </c>
      <c r="BI10" s="658"/>
      <c r="BJ10" s="659"/>
    </row>
    <row r="11" spans="1:63" s="20" customFormat="1" ht="17.25" thickTop="1" thickBot="1">
      <c r="A11" s="646" t="s">
        <v>35</v>
      </c>
      <c r="B11" s="646"/>
      <c r="C11" s="38" t="s">
        <v>324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9"/>
      <c r="V11" s="650"/>
      <c r="W11" s="650"/>
      <c r="X11" s="650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39"/>
      <c r="BA11" s="651" t="s">
        <v>38</v>
      </c>
      <c r="BB11" s="651"/>
      <c r="BC11" s="651"/>
      <c r="BD11" s="651"/>
      <c r="BE11" s="651"/>
      <c r="BF11" s="40"/>
      <c r="BG11" s="41"/>
      <c r="BH11" s="651" t="s">
        <v>131</v>
      </c>
      <c r="BI11" s="651"/>
      <c r="BJ11" s="651"/>
    </row>
    <row r="12" spans="1:63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1"/>
      <c r="AZ12" s="44"/>
      <c r="BA12" s="45"/>
      <c r="BB12" s="45"/>
      <c r="BC12" s="45"/>
      <c r="BD12" s="45"/>
      <c r="BE12" s="45"/>
      <c r="BF12" s="45"/>
      <c r="BG12" s="662"/>
      <c r="BH12" s="662"/>
      <c r="BI12" s="662"/>
      <c r="BJ12" s="662"/>
      <c r="BK12" s="46"/>
    </row>
    <row r="13" spans="1:63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8"/>
      <c r="F13" s="668"/>
      <c r="G13" s="669"/>
      <c r="H13" s="669"/>
      <c r="I13" s="670"/>
      <c r="J13" s="667" t="s">
        <v>44</v>
      </c>
      <c r="K13" s="667"/>
      <c r="L13" s="667"/>
      <c r="M13" s="668"/>
      <c r="N13" s="668"/>
      <c r="O13" s="670"/>
      <c r="P13" s="671" t="s">
        <v>132</v>
      </c>
      <c r="Q13" s="671"/>
      <c r="R13" s="671"/>
      <c r="S13" s="671"/>
      <c r="T13" s="671"/>
      <c r="U13" s="672"/>
      <c r="V13" s="671" t="s">
        <v>46</v>
      </c>
      <c r="W13" s="671"/>
      <c r="X13" s="671"/>
      <c r="Y13" s="671"/>
      <c r="Z13" s="671"/>
      <c r="AA13" s="672"/>
      <c r="AB13" s="47"/>
      <c r="AC13" s="48"/>
      <c r="AD13" s="48"/>
      <c r="AE13" s="48" t="s">
        <v>133</v>
      </c>
      <c r="AF13" s="48"/>
      <c r="AG13" s="48"/>
      <c r="AH13" s="49"/>
      <c r="AI13" s="50" t="s">
        <v>48</v>
      </c>
      <c r="AJ13" s="50"/>
      <c r="AK13" s="50"/>
      <c r="AL13" s="50"/>
      <c r="AM13" s="51"/>
      <c r="AN13" s="52"/>
      <c r="AO13" s="53" t="s">
        <v>49</v>
      </c>
      <c r="AP13" s="53"/>
      <c r="AQ13" s="54"/>
      <c r="AR13" s="54"/>
      <c r="AS13" s="55"/>
      <c r="AT13" s="673" t="s">
        <v>50</v>
      </c>
      <c r="AU13" s="671"/>
      <c r="AV13" s="671"/>
      <c r="AW13" s="671"/>
      <c r="AX13" s="671"/>
      <c r="AY13" s="672"/>
      <c r="AZ13" s="57"/>
      <c r="BA13" s="683" t="s">
        <v>51</v>
      </c>
      <c r="BB13" s="684"/>
      <c r="BC13" s="684"/>
      <c r="BD13" s="684"/>
      <c r="BE13" s="684"/>
      <c r="BF13" s="58"/>
      <c r="BG13" s="684" t="s">
        <v>52</v>
      </c>
      <c r="BH13" s="684"/>
      <c r="BI13" s="684"/>
      <c r="BJ13" s="685"/>
    </row>
    <row r="14" spans="1:63" s="20" customFormat="1" thickTop="1" thickBot="1">
      <c r="A14" s="664"/>
      <c r="B14" s="664"/>
      <c r="C14" s="666"/>
      <c r="D14" s="59" t="s">
        <v>6</v>
      </c>
      <c r="E14" s="60" t="s">
        <v>10</v>
      </c>
      <c r="F14" s="60" t="s">
        <v>12</v>
      </c>
      <c r="G14" s="61" t="s">
        <v>17</v>
      </c>
      <c r="H14" s="61" t="s">
        <v>19</v>
      </c>
      <c r="I14" s="62" t="s">
        <v>22</v>
      </c>
      <c r="J14" s="59" t="s">
        <v>6</v>
      </c>
      <c r="K14" s="59" t="s">
        <v>10</v>
      </c>
      <c r="L14" s="59" t="s">
        <v>12</v>
      </c>
      <c r="M14" s="60" t="s">
        <v>17</v>
      </c>
      <c r="N14" s="60" t="s">
        <v>19</v>
      </c>
      <c r="O14" s="62" t="s">
        <v>22</v>
      </c>
      <c r="P14" s="59" t="s">
        <v>6</v>
      </c>
      <c r="Q14" s="59" t="s">
        <v>10</v>
      </c>
      <c r="R14" s="59" t="s">
        <v>12</v>
      </c>
      <c r="S14" s="60" t="s">
        <v>17</v>
      </c>
      <c r="T14" s="60" t="s">
        <v>19</v>
      </c>
      <c r="U14" s="62" t="s">
        <v>22</v>
      </c>
      <c r="V14" s="59" t="s">
        <v>6</v>
      </c>
      <c r="W14" s="60" t="s">
        <v>10</v>
      </c>
      <c r="X14" s="61" t="s">
        <v>12</v>
      </c>
      <c r="Y14" s="61" t="s">
        <v>17</v>
      </c>
      <c r="Z14" s="69" t="s">
        <v>19</v>
      </c>
      <c r="AA14" s="63" t="s">
        <v>22</v>
      </c>
      <c r="AB14" s="64" t="s">
        <v>6</v>
      </c>
      <c r="AC14" s="65" t="s">
        <v>10</v>
      </c>
      <c r="AD14" s="282" t="s">
        <v>12</v>
      </c>
      <c r="AE14" s="282" t="s">
        <v>17</v>
      </c>
      <c r="AF14" s="65" t="s">
        <v>19</v>
      </c>
      <c r="AG14" s="65" t="s">
        <v>22</v>
      </c>
      <c r="AH14" s="64" t="s">
        <v>6</v>
      </c>
      <c r="AI14" s="65" t="s">
        <v>10</v>
      </c>
      <c r="AJ14" s="65" t="s">
        <v>12</v>
      </c>
      <c r="AK14" s="65" t="s">
        <v>17</v>
      </c>
      <c r="AL14" s="65" t="s">
        <v>19</v>
      </c>
      <c r="AM14" s="66" t="s">
        <v>22</v>
      </c>
      <c r="AN14" s="67" t="s">
        <v>6</v>
      </c>
      <c r="AO14" s="67" t="s">
        <v>10</v>
      </c>
      <c r="AP14" s="69" t="s">
        <v>12</v>
      </c>
      <c r="AQ14" s="61" t="s">
        <v>17</v>
      </c>
      <c r="AR14" s="61" t="s">
        <v>19</v>
      </c>
      <c r="AS14" s="62" t="s">
        <v>22</v>
      </c>
      <c r="AT14" s="67" t="s">
        <v>6</v>
      </c>
      <c r="AU14" s="67" t="s">
        <v>10</v>
      </c>
      <c r="AV14" s="69" t="s">
        <v>11</v>
      </c>
      <c r="AW14" s="61" t="s">
        <v>15</v>
      </c>
      <c r="AX14" s="61" t="s">
        <v>19</v>
      </c>
      <c r="AY14" s="62" t="s">
        <v>22</v>
      </c>
      <c r="AZ14" s="57" t="s">
        <v>53</v>
      </c>
    </row>
    <row r="15" spans="1:63" s="20" customFormat="1" ht="22.5" customHeight="1" thickTop="1" thickBot="1">
      <c r="A15" s="215">
        <v>1</v>
      </c>
      <c r="B15" s="283">
        <v>321205208</v>
      </c>
      <c r="C15" s="284" t="s">
        <v>325</v>
      </c>
      <c r="D15" s="285">
        <v>0</v>
      </c>
      <c r="E15" s="285">
        <v>0</v>
      </c>
      <c r="F15" s="286">
        <v>0</v>
      </c>
      <c r="G15" s="98"/>
      <c r="H15" s="98"/>
      <c r="I15" s="98"/>
      <c r="J15" s="285">
        <v>1.5</v>
      </c>
      <c r="K15" s="285">
        <v>1</v>
      </c>
      <c r="L15" s="285">
        <v>0.5</v>
      </c>
      <c r="M15" s="89"/>
      <c r="N15" s="89"/>
      <c r="O15" s="133"/>
      <c r="P15" s="285">
        <v>0</v>
      </c>
      <c r="Q15" s="285">
        <v>0</v>
      </c>
      <c r="R15" s="285">
        <v>0</v>
      </c>
      <c r="S15" s="89"/>
      <c r="T15" s="89"/>
      <c r="U15" s="133"/>
      <c r="V15" s="84"/>
      <c r="W15" s="89"/>
      <c r="X15" s="90"/>
      <c r="Y15" s="90"/>
      <c r="Z15" s="89"/>
      <c r="AA15" s="286">
        <v>0</v>
      </c>
      <c r="AB15" s="106"/>
      <c r="AC15" s="99"/>
      <c r="AD15" s="89"/>
      <c r="AE15" s="286">
        <v>1</v>
      </c>
      <c r="AF15" s="285">
        <v>1</v>
      </c>
      <c r="AG15" s="99"/>
      <c r="AH15" s="219"/>
      <c r="AI15" s="99"/>
      <c r="AJ15" s="99"/>
      <c r="AK15" s="99"/>
      <c r="AL15" s="99"/>
      <c r="AM15" s="286">
        <v>13</v>
      </c>
      <c r="AN15" s="286">
        <v>11</v>
      </c>
      <c r="AO15" s="286">
        <v>7</v>
      </c>
      <c r="AP15" s="286">
        <v>3</v>
      </c>
      <c r="AQ15" s="106"/>
      <c r="AR15" s="99"/>
      <c r="AS15" s="99"/>
      <c r="AT15" s="287">
        <f t="shared" ref="AT15:AY30" si="0">AN15+AH15+AB15+V15+P15+J15+D15</f>
        <v>12.5</v>
      </c>
      <c r="AU15" s="287">
        <f t="shared" si="0"/>
        <v>8</v>
      </c>
      <c r="AV15" s="287">
        <f t="shared" si="0"/>
        <v>3.5</v>
      </c>
      <c r="AW15" s="288">
        <f t="shared" si="0"/>
        <v>1</v>
      </c>
      <c r="AX15" s="289">
        <f t="shared" si="0"/>
        <v>1</v>
      </c>
      <c r="AY15" s="289">
        <f t="shared" si="0"/>
        <v>13</v>
      </c>
      <c r="AZ15" s="113">
        <f t="shared" ref="AZ15:AZ28" si="1">SUM(AT15:AY15)</f>
        <v>39</v>
      </c>
      <c r="BA15" s="114" t="s">
        <v>50</v>
      </c>
      <c r="BB15" s="115"/>
      <c r="BC15" s="116" t="s">
        <v>6</v>
      </c>
      <c r="BD15" s="116" t="s">
        <v>10</v>
      </c>
      <c r="BE15" s="117" t="s">
        <v>12</v>
      </c>
      <c r="BF15" s="117" t="s">
        <v>17</v>
      </c>
      <c r="BG15" s="117" t="s">
        <v>19</v>
      </c>
      <c r="BH15" s="119" t="s">
        <v>22</v>
      </c>
      <c r="BI15" s="40"/>
      <c r="BJ15" s="40"/>
    </row>
    <row r="16" spans="1:63" s="20" customFormat="1" ht="22.5" customHeight="1">
      <c r="A16" s="215">
        <v>2</v>
      </c>
      <c r="B16" s="283">
        <v>321225092</v>
      </c>
      <c r="C16" s="284" t="s">
        <v>326</v>
      </c>
      <c r="D16" s="285">
        <v>2.5</v>
      </c>
      <c r="E16" s="285">
        <v>1.5</v>
      </c>
      <c r="F16" s="290">
        <v>3</v>
      </c>
      <c r="G16" s="90"/>
      <c r="H16" s="90"/>
      <c r="I16" s="133"/>
      <c r="J16" s="285">
        <v>3.5</v>
      </c>
      <c r="K16" s="285">
        <v>2.5</v>
      </c>
      <c r="L16" s="285">
        <v>1.5</v>
      </c>
      <c r="M16" s="89"/>
      <c r="N16" s="89"/>
      <c r="O16" s="133"/>
      <c r="P16" s="285">
        <v>1</v>
      </c>
      <c r="Q16" s="285">
        <v>1</v>
      </c>
      <c r="R16" s="285">
        <v>1</v>
      </c>
      <c r="S16" s="89"/>
      <c r="T16" s="89"/>
      <c r="U16" s="133"/>
      <c r="V16" s="84"/>
      <c r="W16" s="89"/>
      <c r="X16" s="90"/>
      <c r="Y16" s="90"/>
      <c r="Z16" s="89"/>
      <c r="AA16" s="286">
        <v>0.5</v>
      </c>
      <c r="AB16" s="132"/>
      <c r="AC16" s="90"/>
      <c r="AD16" s="89"/>
      <c r="AE16" s="286">
        <v>0</v>
      </c>
      <c r="AF16" s="285">
        <v>1</v>
      </c>
      <c r="AG16" s="90"/>
      <c r="AH16" s="224"/>
      <c r="AI16" s="90"/>
      <c r="AJ16" s="90"/>
      <c r="AK16" s="90"/>
      <c r="AL16" s="90"/>
      <c r="AM16" s="286">
        <v>10</v>
      </c>
      <c r="AN16" s="286">
        <v>19</v>
      </c>
      <c r="AO16" s="286">
        <v>8</v>
      </c>
      <c r="AP16" s="286">
        <v>7</v>
      </c>
      <c r="AQ16" s="132"/>
      <c r="AR16" s="90"/>
      <c r="AS16" s="133"/>
      <c r="AT16" s="289">
        <f t="shared" si="0"/>
        <v>26</v>
      </c>
      <c r="AU16" s="289">
        <f t="shared" si="0"/>
        <v>13</v>
      </c>
      <c r="AV16" s="289">
        <f t="shared" si="0"/>
        <v>12.5</v>
      </c>
      <c r="AW16" s="289">
        <f t="shared" si="0"/>
        <v>0</v>
      </c>
      <c r="AX16" s="289">
        <f t="shared" si="0"/>
        <v>1</v>
      </c>
      <c r="AY16" s="289">
        <f t="shared" si="0"/>
        <v>10.5</v>
      </c>
      <c r="AZ16" s="113">
        <f t="shared" si="1"/>
        <v>63</v>
      </c>
      <c r="BA16" s="134">
        <f t="shared" ref="BA16:BA22" si="2">SUM(BC16:BH16)</f>
        <v>3</v>
      </c>
      <c r="BB16" s="135"/>
      <c r="BC16" s="136">
        <v>1</v>
      </c>
      <c r="BD16" s="136">
        <v>1</v>
      </c>
      <c r="BE16" s="136">
        <v>1</v>
      </c>
      <c r="BF16" s="136"/>
      <c r="BG16" s="136"/>
      <c r="BH16" s="136"/>
      <c r="BI16" s="686" t="s">
        <v>47</v>
      </c>
      <c r="BJ16" s="687"/>
    </row>
    <row r="17" spans="1:62" s="20" customFormat="1" ht="22.5" customHeight="1">
      <c r="A17" s="215">
        <v>3</v>
      </c>
      <c r="B17" s="283">
        <v>331202261</v>
      </c>
      <c r="C17" s="284" t="s">
        <v>327</v>
      </c>
      <c r="D17" s="285">
        <v>2</v>
      </c>
      <c r="E17" s="285">
        <v>2</v>
      </c>
      <c r="F17" s="290">
        <v>4</v>
      </c>
      <c r="G17" s="99"/>
      <c r="H17" s="99"/>
      <c r="I17" s="107"/>
      <c r="J17" s="285">
        <v>3</v>
      </c>
      <c r="K17" s="285">
        <v>3</v>
      </c>
      <c r="L17" s="285">
        <v>2</v>
      </c>
      <c r="M17" s="89"/>
      <c r="N17" s="89"/>
      <c r="O17" s="133"/>
      <c r="P17" s="285">
        <v>1</v>
      </c>
      <c r="Q17" s="285">
        <v>1</v>
      </c>
      <c r="R17" s="285">
        <v>1</v>
      </c>
      <c r="S17" s="89"/>
      <c r="T17" s="89"/>
      <c r="U17" s="133"/>
      <c r="V17" s="84"/>
      <c r="W17" s="89"/>
      <c r="X17" s="90"/>
      <c r="Y17" s="90"/>
      <c r="Z17" s="89"/>
      <c r="AA17" s="286">
        <v>4</v>
      </c>
      <c r="AB17" s="132"/>
      <c r="AC17" s="90"/>
      <c r="AD17" s="89"/>
      <c r="AE17" s="286">
        <v>1</v>
      </c>
      <c r="AF17" s="285">
        <v>1</v>
      </c>
      <c r="AG17" s="90"/>
      <c r="AH17" s="224"/>
      <c r="AI17" s="90"/>
      <c r="AJ17" s="90"/>
      <c r="AK17" s="90"/>
      <c r="AL17" s="90"/>
      <c r="AM17" s="286">
        <v>18</v>
      </c>
      <c r="AN17" s="286">
        <v>15</v>
      </c>
      <c r="AO17" s="286">
        <v>9</v>
      </c>
      <c r="AP17" s="286">
        <v>4</v>
      </c>
      <c r="AQ17" s="132"/>
      <c r="AR17" s="90"/>
      <c r="AS17" s="133"/>
      <c r="AT17" s="289">
        <f t="shared" si="0"/>
        <v>21</v>
      </c>
      <c r="AU17" s="289">
        <f t="shared" si="0"/>
        <v>15</v>
      </c>
      <c r="AV17" s="289">
        <f t="shared" si="0"/>
        <v>11</v>
      </c>
      <c r="AW17" s="289">
        <f t="shared" si="0"/>
        <v>1</v>
      </c>
      <c r="AX17" s="289">
        <f t="shared" si="0"/>
        <v>1</v>
      </c>
      <c r="AY17" s="289">
        <f t="shared" si="0"/>
        <v>22</v>
      </c>
      <c r="AZ17" s="113">
        <f t="shared" si="1"/>
        <v>71</v>
      </c>
      <c r="BA17" s="134">
        <f t="shared" si="2"/>
        <v>5</v>
      </c>
      <c r="BB17" s="135"/>
      <c r="BC17" s="136"/>
      <c r="BD17" s="136"/>
      <c r="BE17" s="136"/>
      <c r="BF17" s="136"/>
      <c r="BG17" s="136"/>
      <c r="BH17" s="136">
        <v>5</v>
      </c>
      <c r="BI17" s="140"/>
      <c r="BJ17" s="141" t="s">
        <v>57</v>
      </c>
    </row>
    <row r="18" spans="1:62" s="20" customFormat="1" ht="22.5" customHeight="1" thickBot="1">
      <c r="A18" s="215">
        <v>4</v>
      </c>
      <c r="B18" s="283">
        <v>331202922</v>
      </c>
      <c r="C18" s="284" t="s">
        <v>328</v>
      </c>
      <c r="D18" s="285">
        <v>1.5</v>
      </c>
      <c r="E18" s="285">
        <v>1.5</v>
      </c>
      <c r="F18" s="290">
        <v>2</v>
      </c>
      <c r="G18" s="99"/>
      <c r="H18" s="99"/>
      <c r="I18" s="107"/>
      <c r="J18" s="285">
        <v>3</v>
      </c>
      <c r="K18" s="285">
        <v>1.5</v>
      </c>
      <c r="L18" s="285">
        <v>0.5</v>
      </c>
      <c r="M18" s="89"/>
      <c r="N18" s="89"/>
      <c r="O18" s="133"/>
      <c r="P18" s="285">
        <v>1</v>
      </c>
      <c r="Q18" s="285">
        <v>1</v>
      </c>
      <c r="R18" s="285">
        <v>1</v>
      </c>
      <c r="S18" s="89"/>
      <c r="T18" s="89"/>
      <c r="U18" s="133"/>
      <c r="V18" s="84"/>
      <c r="W18" s="89"/>
      <c r="X18" s="90"/>
      <c r="Y18" s="90"/>
      <c r="Z18" s="89"/>
      <c r="AA18" s="286">
        <v>4</v>
      </c>
      <c r="AB18" s="132"/>
      <c r="AC18" s="90"/>
      <c r="AD18" s="89"/>
      <c r="AE18" s="286">
        <v>1</v>
      </c>
      <c r="AF18" s="285">
        <v>1</v>
      </c>
      <c r="AG18" s="90"/>
      <c r="AH18" s="224"/>
      <c r="AI18" s="90"/>
      <c r="AJ18" s="90"/>
      <c r="AK18" s="90"/>
      <c r="AL18" s="90"/>
      <c r="AM18" s="286">
        <v>15</v>
      </c>
      <c r="AN18" s="286">
        <v>16</v>
      </c>
      <c r="AO18" s="286">
        <v>6</v>
      </c>
      <c r="AP18" s="286">
        <v>4</v>
      </c>
      <c r="AQ18" s="132"/>
      <c r="AR18" s="90"/>
      <c r="AS18" s="133"/>
      <c r="AT18" s="289">
        <f t="shared" si="0"/>
        <v>21.5</v>
      </c>
      <c r="AU18" s="289">
        <f t="shared" si="0"/>
        <v>10</v>
      </c>
      <c r="AV18" s="289">
        <f t="shared" si="0"/>
        <v>7.5</v>
      </c>
      <c r="AW18" s="289">
        <f t="shared" si="0"/>
        <v>1</v>
      </c>
      <c r="AX18" s="289">
        <f t="shared" si="0"/>
        <v>1</v>
      </c>
      <c r="AY18" s="289">
        <f t="shared" si="0"/>
        <v>19</v>
      </c>
      <c r="AZ18" s="113">
        <f t="shared" si="1"/>
        <v>60</v>
      </c>
      <c r="BA18" s="134">
        <f t="shared" si="2"/>
        <v>2</v>
      </c>
      <c r="BB18" s="135"/>
      <c r="BC18" s="136"/>
      <c r="BD18" s="136"/>
      <c r="BE18" s="136"/>
      <c r="BF18" s="136">
        <v>1</v>
      </c>
      <c r="BG18" s="136">
        <v>1</v>
      </c>
      <c r="BH18" s="136"/>
      <c r="BI18" s="140"/>
      <c r="BJ18" s="141" t="s">
        <v>142</v>
      </c>
    </row>
    <row r="19" spans="1:62" s="20" customFormat="1" ht="22.5" customHeight="1" thickTop="1">
      <c r="A19" s="215">
        <v>5</v>
      </c>
      <c r="B19" s="283">
        <v>331203425</v>
      </c>
      <c r="C19" s="284" t="s">
        <v>329</v>
      </c>
      <c r="D19" s="285">
        <v>2.5</v>
      </c>
      <c r="E19" s="285">
        <v>2</v>
      </c>
      <c r="F19" s="290">
        <v>2.5</v>
      </c>
      <c r="G19" s="99"/>
      <c r="H19" s="99"/>
      <c r="I19" s="217"/>
      <c r="J19" s="285">
        <v>3.5</v>
      </c>
      <c r="K19" s="285">
        <v>4</v>
      </c>
      <c r="L19" s="285">
        <v>2</v>
      </c>
      <c r="M19" s="89"/>
      <c r="N19" s="89"/>
      <c r="O19" s="133"/>
      <c r="P19" s="285">
        <v>1</v>
      </c>
      <c r="Q19" s="285">
        <v>1</v>
      </c>
      <c r="R19" s="285">
        <v>1</v>
      </c>
      <c r="S19" s="89"/>
      <c r="T19" s="89"/>
      <c r="U19" s="133"/>
      <c r="V19" s="84"/>
      <c r="W19" s="89"/>
      <c r="X19" s="90"/>
      <c r="Y19" s="90"/>
      <c r="Z19" s="89"/>
      <c r="AA19" s="286">
        <v>4.5</v>
      </c>
      <c r="AB19" s="132"/>
      <c r="AC19" s="90"/>
      <c r="AD19" s="89"/>
      <c r="AE19" s="286">
        <v>1</v>
      </c>
      <c r="AF19" s="285">
        <v>1</v>
      </c>
      <c r="AG19" s="90"/>
      <c r="AH19" s="224"/>
      <c r="AI19" s="90"/>
      <c r="AJ19" s="90"/>
      <c r="AK19" s="90"/>
      <c r="AL19" s="90"/>
      <c r="AM19" s="286">
        <v>17</v>
      </c>
      <c r="AN19" s="286">
        <v>24</v>
      </c>
      <c r="AO19" s="286">
        <v>14</v>
      </c>
      <c r="AP19" s="286">
        <v>9</v>
      </c>
      <c r="AQ19" s="132"/>
      <c r="AR19" s="90"/>
      <c r="AS19" s="133"/>
      <c r="AT19" s="289">
        <f t="shared" si="0"/>
        <v>31</v>
      </c>
      <c r="AU19" s="289">
        <f t="shared" si="0"/>
        <v>21</v>
      </c>
      <c r="AV19" s="289">
        <f t="shared" si="0"/>
        <v>14.5</v>
      </c>
      <c r="AW19" s="289">
        <f t="shared" si="0"/>
        <v>1</v>
      </c>
      <c r="AX19" s="289">
        <f t="shared" si="0"/>
        <v>1</v>
      </c>
      <c r="AY19" s="289">
        <f t="shared" si="0"/>
        <v>21.5</v>
      </c>
      <c r="AZ19" s="113">
        <f t="shared" si="1"/>
        <v>90</v>
      </c>
      <c r="BA19" s="134">
        <f t="shared" si="2"/>
        <v>10</v>
      </c>
      <c r="BB19" s="135"/>
      <c r="BC19" s="146">
        <v>3</v>
      </c>
      <c r="BD19" s="146">
        <v>3</v>
      </c>
      <c r="BE19" s="146">
        <v>4</v>
      </c>
      <c r="BF19" s="136"/>
      <c r="BG19" s="136"/>
      <c r="BH19" s="136"/>
      <c r="BI19" s="688" t="s">
        <v>43</v>
      </c>
      <c r="BJ19" s="689"/>
    </row>
    <row r="20" spans="1:62" s="20" customFormat="1" ht="22.5" customHeight="1" thickBot="1">
      <c r="A20" s="215">
        <v>6</v>
      </c>
      <c r="B20" s="283">
        <v>332203170</v>
      </c>
      <c r="C20" s="284" t="s">
        <v>330</v>
      </c>
      <c r="D20" s="285">
        <v>1.5</v>
      </c>
      <c r="E20" s="285">
        <v>1</v>
      </c>
      <c r="F20" s="290">
        <v>2.5</v>
      </c>
      <c r="G20" s="90"/>
      <c r="H20" s="90"/>
      <c r="I20" s="133"/>
      <c r="J20" s="285">
        <v>3.5</v>
      </c>
      <c r="K20" s="285">
        <v>2.5</v>
      </c>
      <c r="L20" s="285">
        <v>1</v>
      </c>
      <c r="M20" s="89"/>
      <c r="N20" s="89"/>
      <c r="O20" s="133"/>
      <c r="P20" s="285">
        <v>1</v>
      </c>
      <c r="Q20" s="285">
        <v>1</v>
      </c>
      <c r="R20" s="285">
        <v>1</v>
      </c>
      <c r="S20" s="89"/>
      <c r="T20" s="89"/>
      <c r="U20" s="133"/>
      <c r="V20" s="84"/>
      <c r="W20" s="89"/>
      <c r="X20" s="90"/>
      <c r="Y20" s="90"/>
      <c r="Z20" s="89"/>
      <c r="AA20" s="286">
        <v>5</v>
      </c>
      <c r="AB20" s="132"/>
      <c r="AC20" s="90"/>
      <c r="AD20" s="89"/>
      <c r="AE20" s="286">
        <v>1</v>
      </c>
      <c r="AF20" s="285">
        <v>1</v>
      </c>
      <c r="AG20" s="90"/>
      <c r="AH20" s="224"/>
      <c r="AI20" s="90"/>
      <c r="AJ20" s="90"/>
      <c r="AK20" s="90"/>
      <c r="AL20" s="90"/>
      <c r="AM20" s="286">
        <v>12</v>
      </c>
      <c r="AN20" s="286">
        <v>17</v>
      </c>
      <c r="AO20" s="286">
        <v>11</v>
      </c>
      <c r="AP20" s="286">
        <v>6</v>
      </c>
      <c r="AQ20" s="132"/>
      <c r="AR20" s="90"/>
      <c r="AS20" s="133"/>
      <c r="AT20" s="289">
        <f t="shared" si="0"/>
        <v>23</v>
      </c>
      <c r="AU20" s="289">
        <f t="shared" si="0"/>
        <v>15.5</v>
      </c>
      <c r="AV20" s="289">
        <f t="shared" si="0"/>
        <v>10.5</v>
      </c>
      <c r="AW20" s="289">
        <f t="shared" si="0"/>
        <v>1</v>
      </c>
      <c r="AX20" s="289">
        <f t="shared" si="0"/>
        <v>1</v>
      </c>
      <c r="AY20" s="289">
        <f t="shared" si="0"/>
        <v>17</v>
      </c>
      <c r="AZ20" s="113">
        <f t="shared" si="1"/>
        <v>68</v>
      </c>
      <c r="BA20" s="134">
        <f t="shared" si="2"/>
        <v>10</v>
      </c>
      <c r="BB20" s="135"/>
      <c r="BC20" s="136">
        <v>4</v>
      </c>
      <c r="BD20" s="136">
        <v>4</v>
      </c>
      <c r="BE20" s="136">
        <v>2</v>
      </c>
      <c r="BF20" s="136"/>
      <c r="BG20" s="136"/>
      <c r="BH20" s="136"/>
      <c r="BI20" s="688" t="s">
        <v>44</v>
      </c>
      <c r="BJ20" s="689"/>
    </row>
    <row r="21" spans="1:62" s="20" customFormat="1" ht="22.5" customHeight="1" thickTop="1" thickBot="1">
      <c r="A21" s="215">
        <v>7</v>
      </c>
      <c r="B21" s="283">
        <v>341205103</v>
      </c>
      <c r="C21" s="284" t="s">
        <v>331</v>
      </c>
      <c r="D21" s="285">
        <v>2.5</v>
      </c>
      <c r="E21" s="285">
        <v>1.5</v>
      </c>
      <c r="F21" s="290">
        <v>2.5</v>
      </c>
      <c r="G21" s="99"/>
      <c r="H21" s="99"/>
      <c r="I21" s="217"/>
      <c r="J21" s="285">
        <v>4</v>
      </c>
      <c r="K21" s="285">
        <v>3</v>
      </c>
      <c r="L21" s="285">
        <v>0.5</v>
      </c>
      <c r="M21" s="89"/>
      <c r="N21" s="89"/>
      <c r="O21" s="133"/>
      <c r="P21" s="285">
        <v>1</v>
      </c>
      <c r="Q21" s="285">
        <v>1</v>
      </c>
      <c r="R21" s="285">
        <v>1</v>
      </c>
      <c r="S21" s="89"/>
      <c r="T21" s="89"/>
      <c r="U21" s="133"/>
      <c r="V21" s="84"/>
      <c r="W21" s="89"/>
      <c r="X21" s="90"/>
      <c r="Y21" s="90"/>
      <c r="Z21" s="89"/>
      <c r="AA21" s="286">
        <v>4</v>
      </c>
      <c r="AB21" s="132"/>
      <c r="AC21" s="90"/>
      <c r="AD21" s="89"/>
      <c r="AE21" s="286">
        <v>1</v>
      </c>
      <c r="AF21" s="285">
        <v>1</v>
      </c>
      <c r="AG21" s="90"/>
      <c r="AH21" s="224"/>
      <c r="AI21" s="90"/>
      <c r="AJ21" s="90"/>
      <c r="AK21" s="90"/>
      <c r="AL21" s="90"/>
      <c r="AM21" s="286">
        <v>18.5</v>
      </c>
      <c r="AN21" s="286">
        <v>19</v>
      </c>
      <c r="AO21" s="286">
        <v>11.5</v>
      </c>
      <c r="AP21" s="286">
        <v>9</v>
      </c>
      <c r="AQ21" s="132"/>
      <c r="AR21" s="90"/>
      <c r="AS21" s="133"/>
      <c r="AT21" s="289">
        <f t="shared" si="0"/>
        <v>26.5</v>
      </c>
      <c r="AU21" s="289">
        <f t="shared" si="0"/>
        <v>17</v>
      </c>
      <c r="AV21" s="289">
        <f t="shared" si="0"/>
        <v>13</v>
      </c>
      <c r="AW21" s="289">
        <f t="shared" si="0"/>
        <v>1</v>
      </c>
      <c r="AX21" s="289">
        <f t="shared" si="0"/>
        <v>1</v>
      </c>
      <c r="AY21" s="289">
        <f t="shared" si="0"/>
        <v>22.5</v>
      </c>
      <c r="AZ21" s="113">
        <f t="shared" si="1"/>
        <v>81</v>
      </c>
      <c r="BA21" s="134">
        <f t="shared" si="2"/>
        <v>20</v>
      </c>
      <c r="BB21" s="154"/>
      <c r="BC21" s="160"/>
      <c r="BD21" s="160"/>
      <c r="BE21" s="161"/>
      <c r="BF21" s="161"/>
      <c r="BG21" s="161"/>
      <c r="BH21" s="163">
        <v>20</v>
      </c>
      <c r="BI21" s="688" t="s">
        <v>63</v>
      </c>
      <c r="BJ21" s="689"/>
    </row>
    <row r="22" spans="1:62" s="20" customFormat="1" ht="22.5" customHeight="1" thickTop="1">
      <c r="A22" s="215">
        <v>8</v>
      </c>
      <c r="B22" s="283">
        <v>341205845</v>
      </c>
      <c r="C22" s="291" t="s">
        <v>332</v>
      </c>
      <c r="D22" s="285">
        <v>1.5</v>
      </c>
      <c r="E22" s="285">
        <v>1.5</v>
      </c>
      <c r="F22" s="290">
        <v>2</v>
      </c>
      <c r="G22" s="99"/>
      <c r="H22" s="99"/>
      <c r="I22" s="217"/>
      <c r="J22" s="285">
        <v>3.5</v>
      </c>
      <c r="K22" s="285">
        <v>2</v>
      </c>
      <c r="L22" s="285">
        <v>1</v>
      </c>
      <c r="M22" s="89"/>
      <c r="N22" s="89"/>
      <c r="O22" s="133"/>
      <c r="P22" s="285">
        <v>0</v>
      </c>
      <c r="Q22" s="285">
        <v>1</v>
      </c>
      <c r="R22" s="285">
        <v>1</v>
      </c>
      <c r="S22" s="89"/>
      <c r="T22" s="89"/>
      <c r="U22" s="133"/>
      <c r="V22" s="84"/>
      <c r="W22" s="89"/>
      <c r="X22" s="90"/>
      <c r="Y22" s="90"/>
      <c r="Z22" s="89"/>
      <c r="AA22" s="286">
        <v>3.5</v>
      </c>
      <c r="AB22" s="132"/>
      <c r="AC22" s="90"/>
      <c r="AD22" s="89"/>
      <c r="AE22" s="286">
        <v>1</v>
      </c>
      <c r="AF22" s="285">
        <v>1</v>
      </c>
      <c r="AG22" s="90"/>
      <c r="AH22" s="224"/>
      <c r="AI22" s="90"/>
      <c r="AJ22" s="90"/>
      <c r="AK22" s="90"/>
      <c r="AL22" s="90"/>
      <c r="AM22" s="286">
        <v>18</v>
      </c>
      <c r="AN22" s="286">
        <v>15</v>
      </c>
      <c r="AO22" s="286">
        <v>10.5</v>
      </c>
      <c r="AP22" s="286">
        <v>4.5</v>
      </c>
      <c r="AQ22" s="132"/>
      <c r="AR22" s="90"/>
      <c r="AS22" s="133"/>
      <c r="AT22" s="289">
        <f t="shared" si="0"/>
        <v>20</v>
      </c>
      <c r="AU22" s="289">
        <f t="shared" si="0"/>
        <v>15</v>
      </c>
      <c r="AV22" s="289">
        <f t="shared" si="0"/>
        <v>8.5</v>
      </c>
      <c r="AW22" s="289">
        <f t="shared" si="0"/>
        <v>1</v>
      </c>
      <c r="AX22" s="289">
        <f t="shared" si="0"/>
        <v>1</v>
      </c>
      <c r="AY22" s="289">
        <f t="shared" si="0"/>
        <v>21.5</v>
      </c>
      <c r="AZ22" s="113">
        <f t="shared" si="1"/>
        <v>67</v>
      </c>
      <c r="BA22" s="134">
        <f t="shared" si="2"/>
        <v>50</v>
      </c>
      <c r="BB22" s="154"/>
      <c r="BC22" s="160">
        <v>25</v>
      </c>
      <c r="BD22" s="160">
        <v>15</v>
      </c>
      <c r="BE22" s="161">
        <v>10</v>
      </c>
      <c r="BF22" s="161"/>
      <c r="BG22" s="161"/>
      <c r="BH22" s="163"/>
      <c r="BI22" s="688" t="s">
        <v>65</v>
      </c>
      <c r="BJ22" s="689"/>
    </row>
    <row r="23" spans="1:62" s="20" customFormat="1" ht="22.5" customHeight="1" thickBot="1">
      <c r="A23" s="215">
        <v>9</v>
      </c>
      <c r="B23" s="283">
        <v>342204160</v>
      </c>
      <c r="C23" s="284" t="s">
        <v>333</v>
      </c>
      <c r="D23" s="285">
        <v>1</v>
      </c>
      <c r="E23" s="285">
        <v>1</v>
      </c>
      <c r="F23" s="290">
        <v>3.5</v>
      </c>
      <c r="G23" s="90"/>
      <c r="H23" s="90"/>
      <c r="I23" s="133"/>
      <c r="J23" s="285">
        <v>3.5</v>
      </c>
      <c r="K23" s="285">
        <v>2</v>
      </c>
      <c r="L23" s="285">
        <v>0</v>
      </c>
      <c r="M23" s="89"/>
      <c r="N23" s="89"/>
      <c r="O23" s="133"/>
      <c r="P23" s="285">
        <v>1</v>
      </c>
      <c r="Q23" s="285">
        <v>1</v>
      </c>
      <c r="R23" s="285">
        <v>1</v>
      </c>
      <c r="S23" s="89"/>
      <c r="T23" s="89"/>
      <c r="U23" s="133"/>
      <c r="V23" s="84"/>
      <c r="W23" s="89"/>
      <c r="X23" s="90"/>
      <c r="Y23" s="90"/>
      <c r="Z23" s="89"/>
      <c r="AA23" s="286">
        <v>3</v>
      </c>
      <c r="AB23" s="132"/>
      <c r="AC23" s="90"/>
      <c r="AD23" s="89"/>
      <c r="AE23" s="286">
        <v>1</v>
      </c>
      <c r="AF23" s="285">
        <v>1</v>
      </c>
      <c r="AG23" s="90"/>
      <c r="AH23" s="224"/>
      <c r="AI23" s="90"/>
      <c r="AJ23" s="90"/>
      <c r="AK23" s="90"/>
      <c r="AL23" s="90"/>
      <c r="AM23" s="286">
        <v>7</v>
      </c>
      <c r="AN23" s="286">
        <v>22</v>
      </c>
      <c r="AO23" s="286">
        <v>11.5</v>
      </c>
      <c r="AP23" s="286">
        <v>3.5</v>
      </c>
      <c r="AQ23" s="132"/>
      <c r="AR23" s="90"/>
      <c r="AS23" s="133"/>
      <c r="AT23" s="289">
        <f t="shared" si="0"/>
        <v>27.5</v>
      </c>
      <c r="AU23" s="289">
        <f t="shared" si="0"/>
        <v>15.5</v>
      </c>
      <c r="AV23" s="289">
        <f t="shared" si="0"/>
        <v>8</v>
      </c>
      <c r="AW23" s="289">
        <f t="shared" si="0"/>
        <v>1</v>
      </c>
      <c r="AX23" s="289">
        <f t="shared" si="0"/>
        <v>1</v>
      </c>
      <c r="AY23" s="289">
        <f t="shared" si="0"/>
        <v>10</v>
      </c>
      <c r="AZ23" s="113">
        <f t="shared" si="1"/>
        <v>63</v>
      </c>
      <c r="BA23" s="164"/>
      <c r="BB23" s="165"/>
      <c r="BC23" s="166"/>
      <c r="BD23" s="166"/>
      <c r="BE23" s="167"/>
      <c r="BF23" s="167"/>
      <c r="BG23" s="167"/>
      <c r="BH23" s="169"/>
      <c r="BI23" s="690"/>
      <c r="BJ23" s="691"/>
    </row>
    <row r="24" spans="1:62" s="20" customFormat="1" ht="22.5" customHeight="1" thickBot="1">
      <c r="A24" s="215">
        <v>10</v>
      </c>
      <c r="B24" s="283">
        <v>342204629</v>
      </c>
      <c r="C24" s="284" t="s">
        <v>334</v>
      </c>
      <c r="D24" s="285">
        <v>2.5</v>
      </c>
      <c r="E24" s="285">
        <v>1</v>
      </c>
      <c r="F24" s="290">
        <v>0.5</v>
      </c>
      <c r="G24" s="90"/>
      <c r="H24" s="90"/>
      <c r="I24" s="133"/>
      <c r="J24" s="285">
        <v>3</v>
      </c>
      <c r="K24" s="285">
        <v>0.5</v>
      </c>
      <c r="L24" s="285">
        <v>0</v>
      </c>
      <c r="M24" s="89"/>
      <c r="N24" s="89"/>
      <c r="O24" s="133"/>
      <c r="P24" s="285">
        <v>1</v>
      </c>
      <c r="Q24" s="285">
        <v>1</v>
      </c>
      <c r="R24" s="285">
        <v>0</v>
      </c>
      <c r="S24" s="89"/>
      <c r="T24" s="89"/>
      <c r="U24" s="133"/>
      <c r="V24" s="84"/>
      <c r="W24" s="89"/>
      <c r="X24" s="90"/>
      <c r="Y24" s="90"/>
      <c r="Z24" s="89"/>
      <c r="AA24" s="286">
        <v>4.5</v>
      </c>
      <c r="AB24" s="132"/>
      <c r="AC24" s="90"/>
      <c r="AD24" s="89"/>
      <c r="AE24" s="286">
        <v>0</v>
      </c>
      <c r="AF24" s="285">
        <v>1</v>
      </c>
      <c r="AG24" s="90"/>
      <c r="AH24" s="224"/>
      <c r="AI24" s="90"/>
      <c r="AJ24" s="90"/>
      <c r="AK24" s="90"/>
      <c r="AL24" s="90"/>
      <c r="AM24" s="286">
        <v>15</v>
      </c>
      <c r="AN24" s="286">
        <v>18</v>
      </c>
      <c r="AO24" s="286">
        <v>2</v>
      </c>
      <c r="AP24" s="286">
        <v>5</v>
      </c>
      <c r="AQ24" s="132"/>
      <c r="AR24" s="90"/>
      <c r="AS24" s="133"/>
      <c r="AT24" s="289">
        <f t="shared" si="0"/>
        <v>24.5</v>
      </c>
      <c r="AU24" s="289">
        <f t="shared" si="0"/>
        <v>4.5</v>
      </c>
      <c r="AV24" s="289">
        <f t="shared" si="0"/>
        <v>5.5</v>
      </c>
      <c r="AW24" s="289">
        <f t="shared" si="0"/>
        <v>0</v>
      </c>
      <c r="AX24" s="289">
        <f t="shared" si="0"/>
        <v>1</v>
      </c>
      <c r="AY24" s="289">
        <f t="shared" si="0"/>
        <v>19.5</v>
      </c>
      <c r="AZ24" s="113">
        <f t="shared" si="1"/>
        <v>55</v>
      </c>
      <c r="BA24" s="170">
        <f>SUM(BA16:BA22)</f>
        <v>100</v>
      </c>
      <c r="BB24" s="171"/>
      <c r="BC24" s="172">
        <f>SUM(BC16:BC23)</f>
        <v>33</v>
      </c>
      <c r="BD24" s="172">
        <f t="shared" ref="BD24:BH24" si="3">SUM(BD16:BD23)</f>
        <v>23</v>
      </c>
      <c r="BE24" s="172">
        <f t="shared" si="3"/>
        <v>17</v>
      </c>
      <c r="BF24" s="172">
        <f t="shared" si="3"/>
        <v>1</v>
      </c>
      <c r="BG24" s="172">
        <f t="shared" si="3"/>
        <v>1</v>
      </c>
      <c r="BH24" s="172">
        <f t="shared" si="3"/>
        <v>25</v>
      </c>
      <c r="BI24" s="692" t="s">
        <v>68</v>
      </c>
      <c r="BJ24" s="693"/>
    </row>
    <row r="25" spans="1:62" s="20" customFormat="1" ht="22.5" customHeight="1" thickBot="1">
      <c r="A25" s="215">
        <v>11</v>
      </c>
      <c r="B25" s="283">
        <v>342205385</v>
      </c>
      <c r="C25" s="284" t="s">
        <v>335</v>
      </c>
      <c r="D25" s="285">
        <v>1.5</v>
      </c>
      <c r="E25" s="285">
        <v>3</v>
      </c>
      <c r="F25" s="290">
        <v>2.5</v>
      </c>
      <c r="G25" s="90"/>
      <c r="H25" s="90"/>
      <c r="I25" s="133"/>
      <c r="J25" s="285">
        <v>2</v>
      </c>
      <c r="K25" s="285">
        <v>2</v>
      </c>
      <c r="L25" s="285">
        <v>1.5</v>
      </c>
      <c r="M25" s="89"/>
      <c r="N25" s="89"/>
      <c r="O25" s="133"/>
      <c r="P25" s="285">
        <v>1</v>
      </c>
      <c r="Q25" s="285">
        <v>1</v>
      </c>
      <c r="R25" s="285">
        <v>1</v>
      </c>
      <c r="S25" s="89"/>
      <c r="T25" s="89"/>
      <c r="U25" s="133"/>
      <c r="V25" s="84"/>
      <c r="W25" s="89"/>
      <c r="X25" s="90"/>
      <c r="Y25" s="90"/>
      <c r="Z25" s="89"/>
      <c r="AA25" s="286">
        <v>4.5</v>
      </c>
      <c r="AB25" s="132"/>
      <c r="AC25" s="90"/>
      <c r="AD25" s="89"/>
      <c r="AE25" s="286">
        <v>1</v>
      </c>
      <c r="AF25" s="285">
        <v>1</v>
      </c>
      <c r="AG25" s="90"/>
      <c r="AH25" s="224"/>
      <c r="AI25" s="90"/>
      <c r="AJ25" s="90"/>
      <c r="AK25" s="90"/>
      <c r="AL25" s="90"/>
      <c r="AM25" s="286">
        <v>16</v>
      </c>
      <c r="AN25" s="286">
        <v>19</v>
      </c>
      <c r="AO25" s="286">
        <v>5</v>
      </c>
      <c r="AP25" s="286">
        <v>8</v>
      </c>
      <c r="AQ25" s="132"/>
      <c r="AR25" s="90"/>
      <c r="AS25" s="133"/>
      <c r="AT25" s="289">
        <f t="shared" si="0"/>
        <v>23.5</v>
      </c>
      <c r="AU25" s="289">
        <f t="shared" si="0"/>
        <v>11</v>
      </c>
      <c r="AV25" s="289">
        <f t="shared" si="0"/>
        <v>13</v>
      </c>
      <c r="AW25" s="289">
        <f t="shared" si="0"/>
        <v>1</v>
      </c>
      <c r="AX25" s="289">
        <f t="shared" si="0"/>
        <v>1</v>
      </c>
      <c r="AY25" s="289">
        <f t="shared" si="0"/>
        <v>20.5</v>
      </c>
      <c r="AZ25" s="113">
        <f t="shared" si="1"/>
        <v>70</v>
      </c>
    </row>
    <row r="26" spans="1:62" s="20" customFormat="1" ht="22.5" customHeight="1" thickBot="1">
      <c r="A26" s="215">
        <v>12</v>
      </c>
      <c r="B26" s="283">
        <v>351205332</v>
      </c>
      <c r="C26" s="291" t="s">
        <v>336</v>
      </c>
      <c r="D26" s="285">
        <v>0.5</v>
      </c>
      <c r="E26" s="285">
        <v>1.5</v>
      </c>
      <c r="F26" s="290">
        <v>0.5</v>
      </c>
      <c r="G26" s="90"/>
      <c r="H26" s="90"/>
      <c r="I26" s="133"/>
      <c r="J26" s="285">
        <v>2.5</v>
      </c>
      <c r="K26" s="285">
        <v>1</v>
      </c>
      <c r="L26" s="285">
        <v>1</v>
      </c>
      <c r="M26" s="89"/>
      <c r="N26" s="89"/>
      <c r="O26" s="133"/>
      <c r="P26" s="285">
        <v>0.5</v>
      </c>
      <c r="Q26" s="285">
        <v>1</v>
      </c>
      <c r="R26" s="285">
        <v>0.5</v>
      </c>
      <c r="S26" s="89"/>
      <c r="T26" s="89"/>
      <c r="U26" s="133"/>
      <c r="V26" s="84"/>
      <c r="W26" s="89"/>
      <c r="X26" s="90"/>
      <c r="Y26" s="90"/>
      <c r="Z26" s="89"/>
      <c r="AA26" s="286">
        <v>0</v>
      </c>
      <c r="AB26" s="132"/>
      <c r="AC26" s="90"/>
      <c r="AD26" s="89"/>
      <c r="AE26" s="286">
        <v>0</v>
      </c>
      <c r="AF26" s="285">
        <v>1</v>
      </c>
      <c r="AG26" s="90"/>
      <c r="AH26" s="224"/>
      <c r="AI26" s="90"/>
      <c r="AJ26" s="90"/>
      <c r="AK26" s="90"/>
      <c r="AL26" s="90"/>
      <c r="AM26" s="286">
        <v>10</v>
      </c>
      <c r="AN26" s="286">
        <v>12</v>
      </c>
      <c r="AO26" s="286">
        <v>3</v>
      </c>
      <c r="AP26" s="286">
        <v>3</v>
      </c>
      <c r="AQ26" s="132"/>
      <c r="AR26" s="90"/>
      <c r="AS26" s="133"/>
      <c r="AT26" s="289">
        <f t="shared" si="0"/>
        <v>15.5</v>
      </c>
      <c r="AU26" s="289">
        <f t="shared" si="0"/>
        <v>6.5</v>
      </c>
      <c r="AV26" s="289">
        <f t="shared" si="0"/>
        <v>5</v>
      </c>
      <c r="AW26" s="289">
        <f t="shared" si="0"/>
        <v>0</v>
      </c>
      <c r="AX26" s="289">
        <f t="shared" si="0"/>
        <v>1</v>
      </c>
      <c r="AY26" s="289">
        <f t="shared" si="0"/>
        <v>10</v>
      </c>
      <c r="AZ26" s="113">
        <f t="shared" si="1"/>
        <v>38</v>
      </c>
      <c r="BA26" s="694" t="s">
        <v>71</v>
      </c>
      <c r="BB26" s="695"/>
      <c r="BC26" s="695"/>
      <c r="BD26" s="695"/>
      <c r="BE26" s="695"/>
      <c r="BF26" s="173"/>
      <c r="BG26" s="695" t="s">
        <v>72</v>
      </c>
      <c r="BH26" s="695"/>
      <c r="BI26" s="695"/>
      <c r="BJ26" s="698"/>
    </row>
    <row r="27" spans="1:62" s="20" customFormat="1" ht="22.5" customHeight="1" thickTop="1" thickBot="1">
      <c r="A27" s="215">
        <v>13</v>
      </c>
      <c r="B27" s="283">
        <v>352204885</v>
      </c>
      <c r="C27" s="291" t="s">
        <v>337</v>
      </c>
      <c r="D27" s="285">
        <v>1.5</v>
      </c>
      <c r="E27" s="285">
        <v>1.5</v>
      </c>
      <c r="F27" s="290">
        <v>2</v>
      </c>
      <c r="G27" s="99"/>
      <c r="H27" s="99"/>
      <c r="I27" s="217"/>
      <c r="J27" s="285">
        <v>4</v>
      </c>
      <c r="K27" s="285">
        <v>3</v>
      </c>
      <c r="L27" s="285">
        <v>1</v>
      </c>
      <c r="M27" s="89"/>
      <c r="N27" s="89"/>
      <c r="O27" s="133"/>
      <c r="P27" s="285">
        <v>1</v>
      </c>
      <c r="Q27" s="285">
        <v>1</v>
      </c>
      <c r="R27" s="285">
        <v>1</v>
      </c>
      <c r="S27" s="89"/>
      <c r="T27" s="89"/>
      <c r="U27" s="133"/>
      <c r="V27" s="84"/>
      <c r="W27" s="89"/>
      <c r="X27" s="90"/>
      <c r="Y27" s="90"/>
      <c r="Z27" s="89"/>
      <c r="AA27" s="286">
        <v>5</v>
      </c>
      <c r="AB27" s="132"/>
      <c r="AC27" s="90"/>
      <c r="AD27" s="89"/>
      <c r="AE27" s="286">
        <v>1</v>
      </c>
      <c r="AF27" s="285">
        <v>1</v>
      </c>
      <c r="AG27" s="90"/>
      <c r="AH27" s="224"/>
      <c r="AI27" s="90"/>
      <c r="AJ27" s="90"/>
      <c r="AK27" s="90"/>
      <c r="AL27" s="90"/>
      <c r="AM27" s="286">
        <v>17</v>
      </c>
      <c r="AN27" s="286">
        <v>14</v>
      </c>
      <c r="AO27" s="286">
        <v>6</v>
      </c>
      <c r="AP27" s="286">
        <v>5</v>
      </c>
      <c r="AQ27" s="132"/>
      <c r="AR27" s="90"/>
      <c r="AS27" s="133"/>
      <c r="AT27" s="289">
        <f t="shared" si="0"/>
        <v>20.5</v>
      </c>
      <c r="AU27" s="289">
        <f t="shared" si="0"/>
        <v>11.5</v>
      </c>
      <c r="AV27" s="289">
        <f t="shared" si="0"/>
        <v>9</v>
      </c>
      <c r="AW27" s="289">
        <f t="shared" si="0"/>
        <v>1</v>
      </c>
      <c r="AX27" s="289">
        <f t="shared" si="0"/>
        <v>1</v>
      </c>
      <c r="AY27" s="289">
        <f t="shared" si="0"/>
        <v>22</v>
      </c>
      <c r="AZ27" s="113">
        <f t="shared" si="1"/>
        <v>65</v>
      </c>
      <c r="BA27" s="696"/>
      <c r="BB27" s="697"/>
      <c r="BC27" s="697"/>
      <c r="BD27" s="697"/>
      <c r="BE27" s="697"/>
      <c r="BF27" s="174"/>
      <c r="BG27" s="697"/>
      <c r="BH27" s="697"/>
      <c r="BI27" s="697"/>
      <c r="BJ27" s="699"/>
    </row>
    <row r="28" spans="1:62" s="20" customFormat="1" ht="22.5" customHeight="1">
      <c r="A28" s="215">
        <v>14</v>
      </c>
      <c r="B28" s="283">
        <v>352207361</v>
      </c>
      <c r="C28" s="284" t="s">
        <v>338</v>
      </c>
      <c r="D28" s="285">
        <v>2.5</v>
      </c>
      <c r="E28" s="285">
        <v>3</v>
      </c>
      <c r="F28" s="290">
        <v>4</v>
      </c>
      <c r="G28" s="90"/>
      <c r="H28" s="90"/>
      <c r="I28" s="133"/>
      <c r="J28" s="285">
        <v>3.5</v>
      </c>
      <c r="K28" s="285">
        <v>4</v>
      </c>
      <c r="L28" s="285">
        <v>2</v>
      </c>
      <c r="M28" s="89"/>
      <c r="N28" s="89"/>
      <c r="O28" s="133"/>
      <c r="P28" s="285">
        <v>1</v>
      </c>
      <c r="Q28" s="285">
        <v>1</v>
      </c>
      <c r="R28" s="285">
        <v>1</v>
      </c>
      <c r="S28" s="89"/>
      <c r="T28" s="89"/>
      <c r="U28" s="133"/>
      <c r="V28" s="84"/>
      <c r="W28" s="89"/>
      <c r="X28" s="90"/>
      <c r="Y28" s="90"/>
      <c r="Z28" s="89"/>
      <c r="AA28" s="286">
        <v>5</v>
      </c>
      <c r="AB28" s="132"/>
      <c r="AC28" s="90"/>
      <c r="AD28" s="89"/>
      <c r="AE28" s="286">
        <v>1</v>
      </c>
      <c r="AF28" s="285">
        <v>1</v>
      </c>
      <c r="AG28" s="90"/>
      <c r="AH28" s="224"/>
      <c r="AI28" s="90"/>
      <c r="AJ28" s="90"/>
      <c r="AK28" s="90"/>
      <c r="AL28" s="90"/>
      <c r="AM28" s="286">
        <v>20</v>
      </c>
      <c r="AN28" s="286">
        <v>19</v>
      </c>
      <c r="AO28" s="286">
        <v>11</v>
      </c>
      <c r="AP28" s="286">
        <v>8</v>
      </c>
      <c r="AQ28" s="132"/>
      <c r="AR28" s="90"/>
      <c r="AS28" s="133"/>
      <c r="AT28" s="289">
        <f t="shared" si="0"/>
        <v>26</v>
      </c>
      <c r="AU28" s="289">
        <f t="shared" si="0"/>
        <v>19</v>
      </c>
      <c r="AV28" s="289">
        <f t="shared" si="0"/>
        <v>15</v>
      </c>
      <c r="AW28" s="289">
        <f t="shared" si="0"/>
        <v>1</v>
      </c>
      <c r="AX28" s="289">
        <f t="shared" si="0"/>
        <v>1</v>
      </c>
      <c r="AY28" s="289">
        <f t="shared" si="0"/>
        <v>25</v>
      </c>
      <c r="AZ28" s="113">
        <f t="shared" si="1"/>
        <v>87</v>
      </c>
      <c r="BA28" s="46"/>
      <c r="BB28" s="46"/>
      <c r="BC28" s="46"/>
      <c r="BD28" s="46"/>
      <c r="BE28" s="46"/>
      <c r="BF28" s="46"/>
      <c r="BG28" s="46"/>
      <c r="BH28" s="46"/>
      <c r="BI28" s="46"/>
      <c r="BJ28" s="46"/>
    </row>
    <row r="29" spans="1:62" s="20" customFormat="1" ht="22.5" customHeight="1">
      <c r="A29" s="215">
        <v>15</v>
      </c>
      <c r="B29" s="283">
        <v>352207467</v>
      </c>
      <c r="C29" s="284" t="s">
        <v>339</v>
      </c>
      <c r="D29" s="285">
        <v>2.5</v>
      </c>
      <c r="E29" s="285">
        <v>1.5</v>
      </c>
      <c r="F29" s="290">
        <v>2.5</v>
      </c>
      <c r="G29" s="90"/>
      <c r="H29" s="90"/>
      <c r="I29" s="133"/>
      <c r="J29" s="285">
        <v>3.5</v>
      </c>
      <c r="K29" s="285">
        <v>2.5</v>
      </c>
      <c r="L29" s="285">
        <v>1.5</v>
      </c>
      <c r="M29" s="89"/>
      <c r="N29" s="89"/>
      <c r="O29" s="133"/>
      <c r="P29" s="285">
        <v>1</v>
      </c>
      <c r="Q29" s="285">
        <v>1</v>
      </c>
      <c r="R29" s="285">
        <v>1</v>
      </c>
      <c r="S29" s="89"/>
      <c r="T29" s="89"/>
      <c r="U29" s="133"/>
      <c r="V29" s="84"/>
      <c r="W29" s="89"/>
      <c r="X29" s="90"/>
      <c r="Y29" s="90"/>
      <c r="Z29" s="89"/>
      <c r="AA29" s="286">
        <v>4</v>
      </c>
      <c r="AB29" s="132"/>
      <c r="AC29" s="90"/>
      <c r="AD29" s="89"/>
      <c r="AE29" s="286">
        <v>1</v>
      </c>
      <c r="AF29" s="285">
        <v>1</v>
      </c>
      <c r="AG29" s="90"/>
      <c r="AH29" s="224"/>
      <c r="AI29" s="90"/>
      <c r="AJ29" s="90"/>
      <c r="AK29" s="90"/>
      <c r="AL29" s="90"/>
      <c r="AM29" s="286">
        <v>14</v>
      </c>
      <c r="AN29" s="286">
        <v>16</v>
      </c>
      <c r="AO29" s="286">
        <v>5</v>
      </c>
      <c r="AP29" s="286">
        <v>5</v>
      </c>
      <c r="AQ29" s="132"/>
      <c r="AR29" s="90"/>
      <c r="AS29" s="133"/>
      <c r="AT29" s="289">
        <f t="shared" si="0"/>
        <v>23</v>
      </c>
      <c r="AU29" s="289">
        <f t="shared" si="0"/>
        <v>10</v>
      </c>
      <c r="AV29" s="289">
        <f t="shared" si="0"/>
        <v>10</v>
      </c>
      <c r="AW29" s="289">
        <f t="shared" si="0"/>
        <v>1</v>
      </c>
      <c r="AX29" s="289">
        <f t="shared" si="0"/>
        <v>1</v>
      </c>
      <c r="AY29" s="289">
        <f t="shared" si="0"/>
        <v>18</v>
      </c>
      <c r="AZ29" s="113"/>
      <c r="BA29" s="46"/>
      <c r="BB29" s="46"/>
      <c r="BC29" s="46"/>
      <c r="BD29" s="46"/>
      <c r="BE29" s="46"/>
      <c r="BF29" s="46"/>
      <c r="BG29" s="46"/>
      <c r="BH29" s="46"/>
      <c r="BI29" s="46"/>
      <c r="BJ29" s="46"/>
    </row>
    <row r="30" spans="1:62" s="20" customFormat="1" ht="22.5" customHeight="1">
      <c r="A30" s="215">
        <v>16</v>
      </c>
      <c r="B30" s="283">
        <v>361200509</v>
      </c>
      <c r="C30" s="284" t="s">
        <v>340</v>
      </c>
      <c r="D30" s="285">
        <v>2.5</v>
      </c>
      <c r="E30" s="285">
        <v>1</v>
      </c>
      <c r="F30" s="290">
        <v>3</v>
      </c>
      <c r="G30" s="90"/>
      <c r="H30" s="90"/>
      <c r="I30" s="133"/>
      <c r="J30" s="285">
        <v>3</v>
      </c>
      <c r="K30" s="285">
        <v>1.5</v>
      </c>
      <c r="L30" s="285">
        <v>1</v>
      </c>
      <c r="M30" s="89"/>
      <c r="N30" s="89"/>
      <c r="O30" s="133"/>
      <c r="P30" s="285">
        <v>1</v>
      </c>
      <c r="Q30" s="285">
        <v>1</v>
      </c>
      <c r="R30" s="285">
        <v>1</v>
      </c>
      <c r="S30" s="89"/>
      <c r="T30" s="89"/>
      <c r="U30" s="133"/>
      <c r="V30" s="84"/>
      <c r="W30" s="89"/>
      <c r="X30" s="90"/>
      <c r="Y30" s="90"/>
      <c r="Z30" s="89"/>
      <c r="AA30" s="286">
        <v>5</v>
      </c>
      <c r="AB30" s="132"/>
      <c r="AC30" s="90"/>
      <c r="AD30" s="89"/>
      <c r="AE30" s="286">
        <v>1</v>
      </c>
      <c r="AF30" s="285">
        <v>1</v>
      </c>
      <c r="AG30" s="90"/>
      <c r="AH30" s="224"/>
      <c r="AI30" s="90"/>
      <c r="AJ30" s="90"/>
      <c r="AK30" s="90"/>
      <c r="AL30" s="90"/>
      <c r="AM30" s="286">
        <v>11</v>
      </c>
      <c r="AN30" s="286">
        <v>14</v>
      </c>
      <c r="AO30" s="286">
        <v>4</v>
      </c>
      <c r="AP30" s="286">
        <v>2</v>
      </c>
      <c r="AQ30" s="132"/>
      <c r="AR30" s="90"/>
      <c r="AS30" s="133"/>
      <c r="AT30" s="289">
        <f t="shared" si="0"/>
        <v>20.5</v>
      </c>
      <c r="AU30" s="289">
        <f t="shared" si="0"/>
        <v>7.5</v>
      </c>
      <c r="AV30" s="289">
        <f t="shared" si="0"/>
        <v>7</v>
      </c>
      <c r="AW30" s="289">
        <f t="shared" si="0"/>
        <v>1</v>
      </c>
      <c r="AX30" s="289">
        <f t="shared" si="0"/>
        <v>1</v>
      </c>
      <c r="AY30" s="289">
        <f t="shared" si="0"/>
        <v>16</v>
      </c>
      <c r="AZ30" s="113"/>
      <c r="BA30" s="46"/>
      <c r="BB30" s="46"/>
      <c r="BC30" s="46"/>
      <c r="BD30" s="46"/>
      <c r="BE30" s="46"/>
      <c r="BF30" s="46"/>
      <c r="BG30" s="46"/>
      <c r="BH30" s="46"/>
      <c r="BI30" s="46"/>
      <c r="BJ30" s="46"/>
    </row>
    <row r="31" spans="1:62" s="20" customFormat="1" ht="22.5" customHeight="1">
      <c r="A31" s="215">
        <v>17</v>
      </c>
      <c r="B31" s="283">
        <v>361201023</v>
      </c>
      <c r="C31" s="284" t="s">
        <v>341</v>
      </c>
      <c r="D31" s="285">
        <v>2.5</v>
      </c>
      <c r="E31" s="285">
        <v>1</v>
      </c>
      <c r="F31" s="290">
        <v>2.5</v>
      </c>
      <c r="G31" s="90"/>
      <c r="H31" s="90"/>
      <c r="I31" s="133"/>
      <c r="J31" s="285">
        <v>3.5</v>
      </c>
      <c r="K31" s="285">
        <v>2.5</v>
      </c>
      <c r="L31" s="285">
        <v>1.5</v>
      </c>
      <c r="M31" s="89"/>
      <c r="N31" s="89"/>
      <c r="O31" s="133"/>
      <c r="P31" s="285">
        <v>1</v>
      </c>
      <c r="Q31" s="285">
        <v>1</v>
      </c>
      <c r="R31" s="285">
        <v>1</v>
      </c>
      <c r="S31" s="89"/>
      <c r="T31" s="89"/>
      <c r="U31" s="133"/>
      <c r="V31" s="84"/>
      <c r="W31" s="89"/>
      <c r="X31" s="90"/>
      <c r="Y31" s="90"/>
      <c r="Z31" s="89"/>
      <c r="AA31" s="286">
        <v>2.5</v>
      </c>
      <c r="AB31" s="132"/>
      <c r="AC31" s="90"/>
      <c r="AD31" s="89"/>
      <c r="AE31" s="286">
        <v>1</v>
      </c>
      <c r="AF31" s="285">
        <v>1</v>
      </c>
      <c r="AG31" s="90"/>
      <c r="AH31" s="224"/>
      <c r="AI31" s="90"/>
      <c r="AJ31" s="90"/>
      <c r="AK31" s="90"/>
      <c r="AL31" s="90"/>
      <c r="AM31" s="286">
        <v>18</v>
      </c>
      <c r="AN31" s="286">
        <v>18</v>
      </c>
      <c r="AO31" s="286">
        <v>9</v>
      </c>
      <c r="AP31" s="286">
        <v>8</v>
      </c>
      <c r="AQ31" s="132"/>
      <c r="AR31" s="90"/>
      <c r="AS31" s="133"/>
      <c r="AT31" s="289">
        <f t="shared" ref="AT31:AY65" si="4">AN31+AH31+AB31+V31+P31+J31+D31</f>
        <v>25</v>
      </c>
      <c r="AU31" s="289">
        <f t="shared" si="4"/>
        <v>13.5</v>
      </c>
      <c r="AV31" s="289">
        <f t="shared" si="4"/>
        <v>13</v>
      </c>
      <c r="AW31" s="289">
        <f t="shared" si="4"/>
        <v>1</v>
      </c>
      <c r="AX31" s="289">
        <f t="shared" si="4"/>
        <v>1</v>
      </c>
      <c r="AY31" s="289">
        <f t="shared" si="4"/>
        <v>20.5</v>
      </c>
      <c r="AZ31" s="113"/>
      <c r="BA31" s="46"/>
      <c r="BB31" s="46"/>
      <c r="BC31" s="46"/>
      <c r="BD31" s="46"/>
      <c r="BE31" s="46"/>
      <c r="BF31" s="46"/>
      <c r="BG31" s="46"/>
      <c r="BH31" s="46"/>
      <c r="BI31" s="46"/>
      <c r="BJ31" s="46"/>
    </row>
    <row r="32" spans="1:62" s="20" customFormat="1" ht="22.5" customHeight="1">
      <c r="A32" s="215">
        <v>18</v>
      </c>
      <c r="B32" s="283">
        <v>361201289</v>
      </c>
      <c r="C32" s="284" t="s">
        <v>342</v>
      </c>
      <c r="D32" s="285">
        <v>1.5</v>
      </c>
      <c r="E32" s="285">
        <v>1</v>
      </c>
      <c r="F32" s="290">
        <v>0</v>
      </c>
      <c r="G32" s="90"/>
      <c r="H32" s="90"/>
      <c r="I32" s="133"/>
      <c r="J32" s="285">
        <v>3</v>
      </c>
      <c r="K32" s="285">
        <v>0.5</v>
      </c>
      <c r="L32" s="285">
        <v>0.5</v>
      </c>
      <c r="M32" s="89"/>
      <c r="N32" s="89"/>
      <c r="O32" s="133"/>
      <c r="P32" s="285">
        <v>1</v>
      </c>
      <c r="Q32" s="285">
        <v>1</v>
      </c>
      <c r="R32" s="285">
        <v>0</v>
      </c>
      <c r="S32" s="89"/>
      <c r="T32" s="89"/>
      <c r="U32" s="133"/>
      <c r="V32" s="84"/>
      <c r="W32" s="89"/>
      <c r="X32" s="90"/>
      <c r="Y32" s="90"/>
      <c r="Z32" s="89"/>
      <c r="AA32" s="286">
        <v>3.5</v>
      </c>
      <c r="AB32" s="132"/>
      <c r="AC32" s="90"/>
      <c r="AD32" s="89"/>
      <c r="AE32" s="286">
        <v>1</v>
      </c>
      <c r="AF32" s="285">
        <v>1</v>
      </c>
      <c r="AG32" s="90"/>
      <c r="AH32" s="224"/>
      <c r="AI32" s="90"/>
      <c r="AJ32" s="90"/>
      <c r="AK32" s="90"/>
      <c r="AL32" s="90"/>
      <c r="AM32" s="286">
        <v>7</v>
      </c>
      <c r="AN32" s="286">
        <v>8.5</v>
      </c>
      <c r="AO32" s="286">
        <v>2.5</v>
      </c>
      <c r="AP32" s="286">
        <v>1</v>
      </c>
      <c r="AQ32" s="132"/>
      <c r="AR32" s="90"/>
      <c r="AS32" s="133"/>
      <c r="AT32" s="289">
        <f t="shared" si="4"/>
        <v>14</v>
      </c>
      <c r="AU32" s="289">
        <f t="shared" si="4"/>
        <v>5</v>
      </c>
      <c r="AV32" s="289">
        <f t="shared" si="4"/>
        <v>1.5</v>
      </c>
      <c r="AW32" s="289">
        <f t="shared" si="4"/>
        <v>1</v>
      </c>
      <c r="AX32" s="289">
        <f t="shared" si="4"/>
        <v>1</v>
      </c>
      <c r="AY32" s="289">
        <f t="shared" si="4"/>
        <v>10.5</v>
      </c>
      <c r="AZ32" s="113"/>
      <c r="BA32" s="46"/>
      <c r="BB32" s="46"/>
      <c r="BC32" s="46"/>
      <c r="BD32" s="46"/>
      <c r="BE32" s="46"/>
      <c r="BF32" s="46"/>
      <c r="BG32" s="46"/>
      <c r="BH32" s="46"/>
      <c r="BI32" s="46"/>
      <c r="BJ32" s="46"/>
    </row>
    <row r="33" spans="1:62" s="20" customFormat="1" ht="22.5" customHeight="1">
      <c r="A33" s="215">
        <v>19</v>
      </c>
      <c r="B33" s="283">
        <v>361201502</v>
      </c>
      <c r="C33" s="284" t="s">
        <v>343</v>
      </c>
      <c r="D33" s="285">
        <v>2</v>
      </c>
      <c r="E33" s="285">
        <v>1.5</v>
      </c>
      <c r="F33" s="290">
        <v>2</v>
      </c>
      <c r="G33" s="90"/>
      <c r="H33" s="90"/>
      <c r="I33" s="133"/>
      <c r="J33" s="285">
        <v>4</v>
      </c>
      <c r="K33" s="285">
        <v>2.5</v>
      </c>
      <c r="L33" s="285">
        <v>1</v>
      </c>
      <c r="M33" s="89"/>
      <c r="N33" s="89"/>
      <c r="O33" s="133"/>
      <c r="P33" s="285">
        <v>1</v>
      </c>
      <c r="Q33" s="285">
        <v>1</v>
      </c>
      <c r="R33" s="285">
        <v>1</v>
      </c>
      <c r="S33" s="89"/>
      <c r="T33" s="89"/>
      <c r="U33" s="133"/>
      <c r="V33" s="84"/>
      <c r="W33" s="89"/>
      <c r="X33" s="90"/>
      <c r="Y33" s="90"/>
      <c r="Z33" s="89"/>
      <c r="AA33" s="286">
        <v>3</v>
      </c>
      <c r="AB33" s="132"/>
      <c r="AC33" s="90"/>
      <c r="AD33" s="89"/>
      <c r="AE33" s="286">
        <v>0</v>
      </c>
      <c r="AF33" s="285">
        <v>1</v>
      </c>
      <c r="AG33" s="90"/>
      <c r="AH33" s="224"/>
      <c r="AI33" s="90"/>
      <c r="AJ33" s="90"/>
      <c r="AK33" s="90"/>
      <c r="AL33" s="90"/>
      <c r="AM33" s="286">
        <v>16</v>
      </c>
      <c r="AN33" s="286">
        <v>24</v>
      </c>
      <c r="AO33" s="286">
        <v>9</v>
      </c>
      <c r="AP33" s="286">
        <v>8</v>
      </c>
      <c r="AQ33" s="132"/>
      <c r="AR33" s="90"/>
      <c r="AS33" s="133"/>
      <c r="AT33" s="289">
        <f t="shared" si="4"/>
        <v>31</v>
      </c>
      <c r="AU33" s="289">
        <f t="shared" si="4"/>
        <v>14</v>
      </c>
      <c r="AV33" s="289">
        <f t="shared" si="4"/>
        <v>12</v>
      </c>
      <c r="AW33" s="289">
        <f t="shared" si="4"/>
        <v>0</v>
      </c>
      <c r="AX33" s="289">
        <f t="shared" si="4"/>
        <v>1</v>
      </c>
      <c r="AY33" s="289">
        <f t="shared" si="4"/>
        <v>19</v>
      </c>
      <c r="AZ33" s="113"/>
      <c r="BA33" s="46"/>
      <c r="BB33" s="46"/>
      <c r="BC33" s="46"/>
      <c r="BD33" s="46"/>
      <c r="BE33" s="46"/>
      <c r="BF33" s="46"/>
      <c r="BG33" s="46"/>
      <c r="BH33" s="46"/>
      <c r="BI33" s="46"/>
      <c r="BJ33" s="46"/>
    </row>
    <row r="34" spans="1:62" s="20" customFormat="1" ht="22.5" customHeight="1">
      <c r="A34" s="215">
        <v>20</v>
      </c>
      <c r="B34" s="292">
        <v>331202631</v>
      </c>
      <c r="C34" s="284" t="s">
        <v>344</v>
      </c>
      <c r="D34" s="285">
        <v>2.5</v>
      </c>
      <c r="E34" s="285">
        <v>2.5</v>
      </c>
      <c r="F34" s="290">
        <v>4</v>
      </c>
      <c r="G34" s="90"/>
      <c r="H34" s="90"/>
      <c r="I34" s="133"/>
      <c r="J34" s="285">
        <v>4</v>
      </c>
      <c r="K34" s="285">
        <v>4</v>
      </c>
      <c r="L34" s="285">
        <v>1.5</v>
      </c>
      <c r="M34" s="89"/>
      <c r="N34" s="89"/>
      <c r="O34" s="133"/>
      <c r="P34" s="285">
        <v>1</v>
      </c>
      <c r="Q34" s="285">
        <v>1</v>
      </c>
      <c r="R34" s="285">
        <v>1</v>
      </c>
      <c r="S34" s="89"/>
      <c r="T34" s="89"/>
      <c r="U34" s="133"/>
      <c r="V34" s="84"/>
      <c r="W34" s="89"/>
      <c r="X34" s="90"/>
      <c r="Y34" s="90"/>
      <c r="Z34" s="89"/>
      <c r="AA34" s="286">
        <v>4.5</v>
      </c>
      <c r="AB34" s="132"/>
      <c r="AC34" s="90"/>
      <c r="AD34" s="89"/>
      <c r="AE34" s="286">
        <v>1</v>
      </c>
      <c r="AF34" s="285">
        <v>1</v>
      </c>
      <c r="AG34" s="90"/>
      <c r="AH34" s="224"/>
      <c r="AI34" s="90"/>
      <c r="AJ34" s="90"/>
      <c r="AK34" s="90"/>
      <c r="AL34" s="90"/>
      <c r="AM34" s="286">
        <v>20</v>
      </c>
      <c r="AN34" s="286">
        <v>22</v>
      </c>
      <c r="AO34" s="286">
        <v>14.5</v>
      </c>
      <c r="AP34" s="286">
        <v>9.5</v>
      </c>
      <c r="AQ34" s="132"/>
      <c r="AR34" s="90"/>
      <c r="AS34" s="133"/>
      <c r="AT34" s="289">
        <f t="shared" si="4"/>
        <v>29.5</v>
      </c>
      <c r="AU34" s="289">
        <f t="shared" si="4"/>
        <v>22</v>
      </c>
      <c r="AV34" s="289">
        <f t="shared" si="4"/>
        <v>16</v>
      </c>
      <c r="AW34" s="289">
        <f t="shared" si="4"/>
        <v>1</v>
      </c>
      <c r="AX34" s="289">
        <f t="shared" si="4"/>
        <v>1</v>
      </c>
      <c r="AY34" s="289">
        <f t="shared" si="4"/>
        <v>24.5</v>
      </c>
      <c r="AZ34" s="113"/>
      <c r="BA34" s="46"/>
      <c r="BB34" s="46"/>
      <c r="BC34" s="46"/>
      <c r="BD34" s="46"/>
      <c r="BE34" s="46"/>
      <c r="BF34" s="46"/>
      <c r="BG34" s="46"/>
      <c r="BH34" s="46"/>
      <c r="BI34" s="46"/>
      <c r="BJ34" s="46"/>
    </row>
    <row r="35" spans="1:62" s="20" customFormat="1" ht="22.5" customHeight="1">
      <c r="A35" s="215">
        <v>21</v>
      </c>
      <c r="B35" s="292">
        <v>332202240</v>
      </c>
      <c r="C35" s="284" t="s">
        <v>345</v>
      </c>
      <c r="D35" s="285">
        <v>2.5</v>
      </c>
      <c r="E35" s="285">
        <v>1</v>
      </c>
      <c r="F35" s="290">
        <v>3.5</v>
      </c>
      <c r="G35" s="90"/>
      <c r="H35" s="90"/>
      <c r="I35" s="133"/>
      <c r="J35" s="285">
        <v>4</v>
      </c>
      <c r="K35" s="285">
        <v>3.5</v>
      </c>
      <c r="L35" s="285">
        <v>1.5</v>
      </c>
      <c r="M35" s="89"/>
      <c r="N35" s="89"/>
      <c r="O35" s="133"/>
      <c r="P35" s="285">
        <v>1</v>
      </c>
      <c r="Q35" s="285">
        <v>1</v>
      </c>
      <c r="R35" s="285">
        <v>1</v>
      </c>
      <c r="S35" s="89"/>
      <c r="T35" s="89"/>
      <c r="U35" s="133"/>
      <c r="V35" s="84"/>
      <c r="W35" s="89"/>
      <c r="X35" s="90"/>
      <c r="Y35" s="90"/>
      <c r="Z35" s="89"/>
      <c r="AA35" s="286">
        <v>5</v>
      </c>
      <c r="AB35" s="132"/>
      <c r="AC35" s="90"/>
      <c r="AD35" s="89"/>
      <c r="AE35" s="286">
        <v>1</v>
      </c>
      <c r="AF35" s="285">
        <v>1</v>
      </c>
      <c r="AG35" s="90"/>
      <c r="AH35" s="224"/>
      <c r="AI35" s="90"/>
      <c r="AJ35" s="90"/>
      <c r="AK35" s="90"/>
      <c r="AL35" s="90"/>
      <c r="AM35" s="286">
        <v>20</v>
      </c>
      <c r="AN35" s="286">
        <v>23</v>
      </c>
      <c r="AO35" s="286">
        <v>8</v>
      </c>
      <c r="AP35" s="286">
        <v>9</v>
      </c>
      <c r="AQ35" s="132"/>
      <c r="AR35" s="90"/>
      <c r="AS35" s="133"/>
      <c r="AT35" s="289">
        <f t="shared" si="4"/>
        <v>30.5</v>
      </c>
      <c r="AU35" s="289">
        <f t="shared" si="4"/>
        <v>13.5</v>
      </c>
      <c r="AV35" s="289">
        <f t="shared" si="4"/>
        <v>15</v>
      </c>
      <c r="AW35" s="289">
        <f t="shared" si="4"/>
        <v>1</v>
      </c>
      <c r="AX35" s="289">
        <f t="shared" si="4"/>
        <v>1</v>
      </c>
      <c r="AY35" s="289">
        <f t="shared" si="4"/>
        <v>25</v>
      </c>
      <c r="AZ35" s="113"/>
      <c r="BA35" s="46"/>
      <c r="BB35" s="46"/>
      <c r="BC35" s="46"/>
      <c r="BD35" s="46"/>
      <c r="BE35" s="46"/>
      <c r="BF35" s="46"/>
      <c r="BG35" s="46"/>
      <c r="BH35" s="46"/>
      <c r="BI35" s="46"/>
      <c r="BJ35" s="46"/>
    </row>
    <row r="36" spans="1:62" s="20" customFormat="1" ht="22.5" customHeight="1">
      <c r="A36" s="215">
        <v>22</v>
      </c>
      <c r="B36" s="292">
        <v>341203870</v>
      </c>
      <c r="C36" s="284" t="s">
        <v>346</v>
      </c>
      <c r="D36" s="285">
        <v>1.5</v>
      </c>
      <c r="E36" s="285">
        <v>3</v>
      </c>
      <c r="F36" s="290">
        <v>1</v>
      </c>
      <c r="G36" s="90"/>
      <c r="H36" s="90"/>
      <c r="I36" s="133"/>
      <c r="J36" s="285">
        <v>2.5</v>
      </c>
      <c r="K36" s="285">
        <v>1.5</v>
      </c>
      <c r="L36" s="285">
        <v>1.5</v>
      </c>
      <c r="M36" s="89"/>
      <c r="N36" s="89"/>
      <c r="O36" s="133"/>
      <c r="P36" s="285">
        <v>1</v>
      </c>
      <c r="Q36" s="285">
        <v>1</v>
      </c>
      <c r="R36" s="285">
        <v>1</v>
      </c>
      <c r="S36" s="89"/>
      <c r="T36" s="89"/>
      <c r="U36" s="133"/>
      <c r="V36" s="84"/>
      <c r="W36" s="89"/>
      <c r="X36" s="90"/>
      <c r="Y36" s="90"/>
      <c r="Z36" s="89"/>
      <c r="AA36" s="286">
        <v>5</v>
      </c>
      <c r="AB36" s="132"/>
      <c r="AC36" s="90"/>
      <c r="AD36" s="89"/>
      <c r="AE36" s="286">
        <v>1</v>
      </c>
      <c r="AF36" s="285">
        <v>1</v>
      </c>
      <c r="AG36" s="90"/>
      <c r="AH36" s="224"/>
      <c r="AI36" s="90"/>
      <c r="AJ36" s="90"/>
      <c r="AK36" s="90"/>
      <c r="AL36" s="90"/>
      <c r="AM36" s="286">
        <v>16</v>
      </c>
      <c r="AN36" s="286">
        <v>19</v>
      </c>
      <c r="AO36" s="286">
        <v>5</v>
      </c>
      <c r="AP36" s="286">
        <v>5</v>
      </c>
      <c r="AQ36" s="132"/>
      <c r="AR36" s="90"/>
      <c r="AS36" s="133"/>
      <c r="AT36" s="289">
        <f t="shared" si="4"/>
        <v>24</v>
      </c>
      <c r="AU36" s="289">
        <f t="shared" si="4"/>
        <v>10.5</v>
      </c>
      <c r="AV36" s="289">
        <f t="shared" si="4"/>
        <v>8.5</v>
      </c>
      <c r="AW36" s="289">
        <f t="shared" si="4"/>
        <v>1</v>
      </c>
      <c r="AX36" s="289">
        <f t="shared" si="4"/>
        <v>1</v>
      </c>
      <c r="AY36" s="289">
        <f t="shared" si="4"/>
        <v>21</v>
      </c>
      <c r="AZ36" s="113"/>
      <c r="BA36" s="46"/>
      <c r="BB36" s="46"/>
      <c r="BC36" s="46"/>
      <c r="BD36" s="46"/>
      <c r="BE36" s="46"/>
      <c r="BF36" s="46"/>
      <c r="BG36" s="46"/>
      <c r="BH36" s="46"/>
      <c r="BI36" s="46"/>
      <c r="BJ36" s="46"/>
    </row>
    <row r="37" spans="1:62" s="20" customFormat="1" ht="22.5" customHeight="1">
      <c r="A37" s="215">
        <v>23</v>
      </c>
      <c r="B37" s="292">
        <v>341204116</v>
      </c>
      <c r="C37" s="284" t="s">
        <v>347</v>
      </c>
      <c r="D37" s="285">
        <v>2</v>
      </c>
      <c r="E37" s="285">
        <v>1</v>
      </c>
      <c r="F37" s="290">
        <v>2.5</v>
      </c>
      <c r="G37" s="90"/>
      <c r="H37" s="90"/>
      <c r="I37" s="133"/>
      <c r="J37" s="285">
        <v>3</v>
      </c>
      <c r="K37" s="285">
        <v>2</v>
      </c>
      <c r="L37" s="285">
        <v>1</v>
      </c>
      <c r="M37" s="89"/>
      <c r="N37" s="89"/>
      <c r="O37" s="133"/>
      <c r="P37" s="285">
        <v>1</v>
      </c>
      <c r="Q37" s="285">
        <v>1</v>
      </c>
      <c r="R37" s="285">
        <v>1</v>
      </c>
      <c r="S37" s="89"/>
      <c r="T37" s="89"/>
      <c r="U37" s="133"/>
      <c r="V37" s="84"/>
      <c r="W37" s="89"/>
      <c r="X37" s="90"/>
      <c r="Y37" s="90"/>
      <c r="Z37" s="89"/>
      <c r="AA37" s="286">
        <v>4.5</v>
      </c>
      <c r="AB37" s="132"/>
      <c r="AC37" s="90"/>
      <c r="AD37" s="89"/>
      <c r="AE37" s="286">
        <v>1</v>
      </c>
      <c r="AF37" s="285">
        <v>1</v>
      </c>
      <c r="AG37" s="90"/>
      <c r="AH37" s="224"/>
      <c r="AI37" s="90"/>
      <c r="AJ37" s="90"/>
      <c r="AK37" s="90"/>
      <c r="AL37" s="90"/>
      <c r="AM37" s="286">
        <v>17</v>
      </c>
      <c r="AN37" s="286">
        <v>18</v>
      </c>
      <c r="AO37" s="286">
        <v>12</v>
      </c>
      <c r="AP37" s="286">
        <v>6</v>
      </c>
      <c r="AQ37" s="132"/>
      <c r="AR37" s="90"/>
      <c r="AS37" s="133"/>
      <c r="AT37" s="289">
        <f t="shared" si="4"/>
        <v>24</v>
      </c>
      <c r="AU37" s="289">
        <f t="shared" si="4"/>
        <v>16</v>
      </c>
      <c r="AV37" s="289">
        <f t="shared" si="4"/>
        <v>10.5</v>
      </c>
      <c r="AW37" s="289">
        <f t="shared" si="4"/>
        <v>1</v>
      </c>
      <c r="AX37" s="289">
        <f t="shared" si="4"/>
        <v>1</v>
      </c>
      <c r="AY37" s="289">
        <f t="shared" si="4"/>
        <v>21.5</v>
      </c>
      <c r="AZ37" s="113"/>
      <c r="BA37" s="46"/>
      <c r="BB37" s="46"/>
      <c r="BC37" s="46"/>
      <c r="BD37" s="46"/>
      <c r="BE37" s="46"/>
      <c r="BF37" s="46"/>
      <c r="BG37" s="46"/>
      <c r="BH37" s="46"/>
      <c r="BI37" s="46"/>
      <c r="BJ37" s="46"/>
    </row>
    <row r="38" spans="1:62" s="20" customFormat="1" ht="22.5" customHeight="1">
      <c r="A38" s="215">
        <v>24</v>
      </c>
      <c r="B38" s="292">
        <v>341204124</v>
      </c>
      <c r="C38" s="284" t="s">
        <v>348</v>
      </c>
      <c r="D38" s="285">
        <v>1.5</v>
      </c>
      <c r="E38" s="285">
        <v>0.5</v>
      </c>
      <c r="F38" s="290">
        <v>0.5</v>
      </c>
      <c r="G38" s="90"/>
      <c r="H38" s="90"/>
      <c r="I38" s="133"/>
      <c r="J38" s="285">
        <v>2</v>
      </c>
      <c r="K38" s="285">
        <v>0.5</v>
      </c>
      <c r="L38" s="285">
        <v>0</v>
      </c>
      <c r="M38" s="89"/>
      <c r="N38" s="89"/>
      <c r="O38" s="133"/>
      <c r="P38" s="285">
        <v>1</v>
      </c>
      <c r="Q38" s="285">
        <v>0</v>
      </c>
      <c r="R38" s="285">
        <v>1</v>
      </c>
      <c r="S38" s="89"/>
      <c r="T38" s="89"/>
      <c r="U38" s="133"/>
      <c r="V38" s="84"/>
      <c r="W38" s="89"/>
      <c r="X38" s="90"/>
      <c r="Y38" s="90"/>
      <c r="Z38" s="89"/>
      <c r="AA38" s="286">
        <v>4</v>
      </c>
      <c r="AB38" s="132"/>
      <c r="AC38" s="90"/>
      <c r="AD38" s="89"/>
      <c r="AE38" s="286">
        <v>1</v>
      </c>
      <c r="AF38" s="285">
        <v>1</v>
      </c>
      <c r="AG38" s="90"/>
      <c r="AH38" s="224"/>
      <c r="AI38" s="90"/>
      <c r="AJ38" s="90"/>
      <c r="AK38" s="90"/>
      <c r="AL38" s="90"/>
      <c r="AM38" s="286">
        <v>14.5</v>
      </c>
      <c r="AN38" s="286">
        <v>15</v>
      </c>
      <c r="AO38" s="286">
        <v>8.5</v>
      </c>
      <c r="AP38" s="286">
        <v>4</v>
      </c>
      <c r="AQ38" s="132"/>
      <c r="AR38" s="90"/>
      <c r="AS38" s="133"/>
      <c r="AT38" s="289">
        <f t="shared" si="4"/>
        <v>19.5</v>
      </c>
      <c r="AU38" s="289">
        <f t="shared" si="4"/>
        <v>9.5</v>
      </c>
      <c r="AV38" s="289">
        <f t="shared" si="4"/>
        <v>5.5</v>
      </c>
      <c r="AW38" s="289">
        <f t="shared" si="4"/>
        <v>1</v>
      </c>
      <c r="AX38" s="289">
        <f t="shared" si="4"/>
        <v>1</v>
      </c>
      <c r="AY38" s="289">
        <f t="shared" si="4"/>
        <v>18.5</v>
      </c>
      <c r="AZ38" s="113"/>
      <c r="BA38" s="46"/>
      <c r="BB38" s="46"/>
      <c r="BC38" s="46"/>
      <c r="BD38" s="46"/>
      <c r="BE38" s="46"/>
      <c r="BF38" s="46"/>
      <c r="BG38" s="46"/>
      <c r="BH38" s="46"/>
      <c r="BI38" s="46"/>
      <c r="BJ38" s="46"/>
    </row>
    <row r="39" spans="1:62" s="20" customFormat="1" ht="22.5" customHeight="1">
      <c r="A39" s="215">
        <v>25</v>
      </c>
      <c r="B39" s="293">
        <v>341204358</v>
      </c>
      <c r="C39" s="291" t="s">
        <v>349</v>
      </c>
      <c r="D39" s="285">
        <v>1</v>
      </c>
      <c r="E39" s="285">
        <v>1</v>
      </c>
      <c r="F39" s="290">
        <v>1.5</v>
      </c>
      <c r="G39" s="90"/>
      <c r="H39" s="90"/>
      <c r="I39" s="133"/>
      <c r="J39" s="285">
        <v>3</v>
      </c>
      <c r="K39" s="285">
        <v>2</v>
      </c>
      <c r="L39" s="285">
        <v>0.5</v>
      </c>
      <c r="M39" s="89"/>
      <c r="N39" s="89"/>
      <c r="O39" s="133"/>
      <c r="P39" s="285">
        <v>1</v>
      </c>
      <c r="Q39" s="285">
        <v>1</v>
      </c>
      <c r="R39" s="285">
        <v>0</v>
      </c>
      <c r="S39" s="89"/>
      <c r="T39" s="89"/>
      <c r="U39" s="133"/>
      <c r="V39" s="84"/>
      <c r="W39" s="89"/>
      <c r="X39" s="90"/>
      <c r="Y39" s="90"/>
      <c r="Z39" s="89"/>
      <c r="AA39" s="286">
        <v>3</v>
      </c>
      <c r="AB39" s="132"/>
      <c r="AC39" s="90"/>
      <c r="AD39" s="89"/>
      <c r="AE39" s="286">
        <v>1</v>
      </c>
      <c r="AF39" s="285">
        <v>1</v>
      </c>
      <c r="AG39" s="90"/>
      <c r="AH39" s="224"/>
      <c r="AI39" s="90"/>
      <c r="AJ39" s="90"/>
      <c r="AK39" s="90"/>
      <c r="AL39" s="90"/>
      <c r="AM39" s="286">
        <v>14.5</v>
      </c>
      <c r="AN39" s="286">
        <v>14</v>
      </c>
      <c r="AO39" s="286" t="s">
        <v>350</v>
      </c>
      <c r="AP39" s="286">
        <v>3</v>
      </c>
      <c r="AQ39" s="132"/>
      <c r="AR39" s="90"/>
      <c r="AS39" s="133"/>
      <c r="AT39" s="289">
        <f t="shared" si="4"/>
        <v>19</v>
      </c>
      <c r="AU39" s="289">
        <v>18</v>
      </c>
      <c r="AV39" s="289">
        <f t="shared" si="4"/>
        <v>5</v>
      </c>
      <c r="AW39" s="289">
        <f t="shared" si="4"/>
        <v>1</v>
      </c>
      <c r="AX39" s="289">
        <f t="shared" si="4"/>
        <v>1</v>
      </c>
      <c r="AY39" s="289">
        <f t="shared" si="4"/>
        <v>17.5</v>
      </c>
      <c r="AZ39" s="113"/>
      <c r="BA39" s="46"/>
      <c r="BB39" s="46"/>
      <c r="BC39" s="46"/>
      <c r="BD39" s="46"/>
      <c r="BE39" s="46"/>
      <c r="BF39" s="46"/>
      <c r="BG39" s="46"/>
      <c r="BH39" s="46"/>
      <c r="BI39" s="46"/>
      <c r="BJ39" s="46"/>
    </row>
    <row r="40" spans="1:62" s="20" customFormat="1" ht="22.5" customHeight="1">
      <c r="A40" s="215">
        <v>26</v>
      </c>
      <c r="B40" s="292">
        <v>341204650</v>
      </c>
      <c r="C40" s="284" t="s">
        <v>351</v>
      </c>
      <c r="D40" s="285">
        <v>1.5</v>
      </c>
      <c r="E40" s="285">
        <v>1</v>
      </c>
      <c r="F40" s="290">
        <v>2</v>
      </c>
      <c r="G40" s="90"/>
      <c r="H40" s="90"/>
      <c r="I40" s="133"/>
      <c r="J40" s="285">
        <v>2.5</v>
      </c>
      <c r="K40" s="285">
        <v>0</v>
      </c>
      <c r="L40" s="285">
        <v>0.5</v>
      </c>
      <c r="M40" s="89"/>
      <c r="N40" s="89"/>
      <c r="O40" s="133"/>
      <c r="P40" s="285">
        <v>0</v>
      </c>
      <c r="Q40" s="285">
        <v>0</v>
      </c>
      <c r="R40" s="285">
        <v>0</v>
      </c>
      <c r="S40" s="89"/>
      <c r="T40" s="89"/>
      <c r="U40" s="133"/>
      <c r="V40" s="84"/>
      <c r="W40" s="89"/>
      <c r="X40" s="90"/>
      <c r="Y40" s="90"/>
      <c r="Z40" s="89"/>
      <c r="AA40" s="286">
        <v>3.5</v>
      </c>
      <c r="AB40" s="132"/>
      <c r="AC40" s="90"/>
      <c r="AD40" s="89"/>
      <c r="AE40" s="286">
        <v>0</v>
      </c>
      <c r="AF40" s="285">
        <v>1</v>
      </c>
      <c r="AG40" s="90"/>
      <c r="AH40" s="224"/>
      <c r="AI40" s="90"/>
      <c r="AJ40" s="90"/>
      <c r="AK40" s="90"/>
      <c r="AL40" s="90"/>
      <c r="AM40" s="286">
        <v>12.5</v>
      </c>
      <c r="AN40" s="286">
        <v>17</v>
      </c>
      <c r="AO40" s="286">
        <v>4</v>
      </c>
      <c r="AP40" s="286">
        <v>1.5</v>
      </c>
      <c r="AQ40" s="132"/>
      <c r="AR40" s="90"/>
      <c r="AS40" s="133"/>
      <c r="AT40" s="289">
        <f t="shared" si="4"/>
        <v>21</v>
      </c>
      <c r="AU40" s="289">
        <f t="shared" si="4"/>
        <v>5</v>
      </c>
      <c r="AV40" s="289">
        <f t="shared" si="4"/>
        <v>4</v>
      </c>
      <c r="AW40" s="289">
        <f t="shared" si="4"/>
        <v>0</v>
      </c>
      <c r="AX40" s="289">
        <f t="shared" si="4"/>
        <v>1</v>
      </c>
      <c r="AY40" s="289">
        <f t="shared" si="4"/>
        <v>16</v>
      </c>
      <c r="AZ40" s="113"/>
      <c r="BA40" s="46"/>
      <c r="BB40" s="46"/>
      <c r="BC40" s="46"/>
      <c r="BD40" s="46"/>
      <c r="BE40" s="46"/>
      <c r="BF40" s="46"/>
      <c r="BG40" s="46"/>
      <c r="BH40" s="46"/>
      <c r="BI40" s="46"/>
      <c r="BJ40" s="46"/>
    </row>
    <row r="41" spans="1:62" s="20" customFormat="1" ht="22.5" customHeight="1">
      <c r="A41" s="215">
        <v>27</v>
      </c>
      <c r="B41" s="292">
        <v>341204953</v>
      </c>
      <c r="C41" s="284" t="s">
        <v>352</v>
      </c>
      <c r="D41" s="285">
        <v>2</v>
      </c>
      <c r="E41" s="285">
        <v>1</v>
      </c>
      <c r="F41" s="290">
        <v>1.5</v>
      </c>
      <c r="G41" s="90"/>
      <c r="H41" s="90"/>
      <c r="I41" s="133"/>
      <c r="J41" s="285">
        <v>4</v>
      </c>
      <c r="K41" s="285">
        <v>1.5</v>
      </c>
      <c r="L41" s="285">
        <v>0.5</v>
      </c>
      <c r="M41" s="89"/>
      <c r="N41" s="89"/>
      <c r="O41" s="133"/>
      <c r="P41" s="285">
        <v>1</v>
      </c>
      <c r="Q41" s="285">
        <v>1</v>
      </c>
      <c r="R41" s="285">
        <v>1</v>
      </c>
      <c r="S41" s="89"/>
      <c r="T41" s="89"/>
      <c r="U41" s="133"/>
      <c r="V41" s="84"/>
      <c r="W41" s="89"/>
      <c r="X41" s="90"/>
      <c r="Y41" s="90"/>
      <c r="Z41" s="89"/>
      <c r="AA41" s="286">
        <v>4.5</v>
      </c>
      <c r="AB41" s="132"/>
      <c r="AC41" s="90"/>
      <c r="AD41" s="89"/>
      <c r="AE41" s="286">
        <v>0</v>
      </c>
      <c r="AF41" s="285">
        <v>1</v>
      </c>
      <c r="AG41" s="90"/>
      <c r="AH41" s="224"/>
      <c r="AI41" s="90"/>
      <c r="AJ41" s="90"/>
      <c r="AK41" s="90"/>
      <c r="AL41" s="90"/>
      <c r="AM41" s="286">
        <v>11.5</v>
      </c>
      <c r="AN41" s="286">
        <v>17</v>
      </c>
      <c r="AO41" s="286">
        <v>5.5</v>
      </c>
      <c r="AP41" s="286">
        <v>2</v>
      </c>
      <c r="AQ41" s="132"/>
      <c r="AR41" s="90"/>
      <c r="AS41" s="133"/>
      <c r="AT41" s="289">
        <f t="shared" si="4"/>
        <v>24</v>
      </c>
      <c r="AU41" s="289">
        <f t="shared" si="4"/>
        <v>9</v>
      </c>
      <c r="AV41" s="289">
        <f t="shared" si="4"/>
        <v>5</v>
      </c>
      <c r="AW41" s="289">
        <f t="shared" si="4"/>
        <v>0</v>
      </c>
      <c r="AX41" s="289">
        <f t="shared" si="4"/>
        <v>1</v>
      </c>
      <c r="AY41" s="289">
        <f t="shared" si="4"/>
        <v>16</v>
      </c>
      <c r="AZ41" s="113"/>
      <c r="BA41" s="46"/>
      <c r="BB41" s="46"/>
      <c r="BC41" s="46"/>
      <c r="BD41" s="46"/>
      <c r="BE41" s="46"/>
      <c r="BF41" s="46"/>
      <c r="BG41" s="46"/>
      <c r="BH41" s="46"/>
      <c r="BI41" s="46"/>
      <c r="BJ41" s="46"/>
    </row>
    <row r="42" spans="1:62" s="20" customFormat="1" ht="22.5" customHeight="1">
      <c r="A42" s="215">
        <v>28</v>
      </c>
      <c r="B42" s="292">
        <v>342204237</v>
      </c>
      <c r="C42" s="284" t="s">
        <v>353</v>
      </c>
      <c r="D42" s="285">
        <v>1.5</v>
      </c>
      <c r="E42" s="285">
        <v>1.5</v>
      </c>
      <c r="F42" s="290">
        <v>1.5</v>
      </c>
      <c r="G42" s="90"/>
      <c r="H42" s="90"/>
      <c r="I42" s="133"/>
      <c r="J42" s="285">
        <v>3</v>
      </c>
      <c r="K42" s="285">
        <v>2</v>
      </c>
      <c r="L42" s="285">
        <v>0.5</v>
      </c>
      <c r="M42" s="89"/>
      <c r="N42" s="89"/>
      <c r="O42" s="133"/>
      <c r="P42" s="285">
        <v>1</v>
      </c>
      <c r="Q42" s="285">
        <v>1</v>
      </c>
      <c r="R42" s="285">
        <v>1</v>
      </c>
      <c r="S42" s="89"/>
      <c r="T42" s="89"/>
      <c r="U42" s="133"/>
      <c r="V42" s="84"/>
      <c r="W42" s="89"/>
      <c r="X42" s="90"/>
      <c r="Y42" s="90"/>
      <c r="Z42" s="89"/>
      <c r="AA42" s="286">
        <v>5</v>
      </c>
      <c r="AB42" s="132"/>
      <c r="AC42" s="90"/>
      <c r="AD42" s="89"/>
      <c r="AE42" s="286">
        <v>1</v>
      </c>
      <c r="AF42" s="285">
        <v>0</v>
      </c>
      <c r="AG42" s="90"/>
      <c r="AH42" s="224"/>
      <c r="AI42" s="90"/>
      <c r="AJ42" s="90"/>
      <c r="AK42" s="90"/>
      <c r="AL42" s="90"/>
      <c r="AM42" s="286">
        <v>14.5</v>
      </c>
      <c r="AN42" s="286">
        <v>18</v>
      </c>
      <c r="AO42" s="286">
        <v>3.5</v>
      </c>
      <c r="AP42" s="286">
        <v>5</v>
      </c>
      <c r="AQ42" s="132"/>
      <c r="AR42" s="90"/>
      <c r="AS42" s="133"/>
      <c r="AT42" s="289">
        <f t="shared" si="4"/>
        <v>23.5</v>
      </c>
      <c r="AU42" s="289">
        <f t="shared" si="4"/>
        <v>8</v>
      </c>
      <c r="AV42" s="289">
        <f t="shared" si="4"/>
        <v>8</v>
      </c>
      <c r="AW42" s="289">
        <f t="shared" si="4"/>
        <v>1</v>
      </c>
      <c r="AX42" s="289">
        <f t="shared" si="4"/>
        <v>0</v>
      </c>
      <c r="AY42" s="289">
        <f t="shared" si="4"/>
        <v>19.5</v>
      </c>
      <c r="AZ42" s="113"/>
      <c r="BA42" s="46"/>
      <c r="BB42" s="46"/>
      <c r="BC42" s="46"/>
      <c r="BD42" s="46"/>
      <c r="BE42" s="46"/>
      <c r="BF42" s="46"/>
      <c r="BG42" s="46"/>
      <c r="BH42" s="46"/>
      <c r="BI42" s="46"/>
      <c r="BJ42" s="46"/>
    </row>
    <row r="43" spans="1:62" s="20" customFormat="1" ht="22.5" customHeight="1" thickBot="1">
      <c r="A43" s="215">
        <v>29</v>
      </c>
      <c r="B43" s="292">
        <v>342204286</v>
      </c>
      <c r="C43" s="284" t="s">
        <v>354</v>
      </c>
      <c r="D43" s="285">
        <v>1</v>
      </c>
      <c r="E43" s="285">
        <v>0.5</v>
      </c>
      <c r="F43" s="290">
        <v>0.5</v>
      </c>
      <c r="G43" s="90"/>
      <c r="H43" s="90"/>
      <c r="I43" s="133"/>
      <c r="J43" s="285">
        <v>4</v>
      </c>
      <c r="K43" s="285">
        <v>0.5</v>
      </c>
      <c r="L43" s="285">
        <v>0</v>
      </c>
      <c r="M43" s="89"/>
      <c r="N43" s="89"/>
      <c r="O43" s="133"/>
      <c r="P43" s="285">
        <v>1</v>
      </c>
      <c r="Q43" s="285">
        <v>1</v>
      </c>
      <c r="R43" s="285">
        <v>1</v>
      </c>
      <c r="S43" s="89"/>
      <c r="T43" s="89"/>
      <c r="U43" s="133"/>
      <c r="V43" s="84"/>
      <c r="W43" s="89"/>
      <c r="X43" s="90"/>
      <c r="Y43" s="90"/>
      <c r="Z43" s="89"/>
      <c r="AA43" s="286">
        <v>3.5</v>
      </c>
      <c r="AB43" s="132"/>
      <c r="AC43" s="90"/>
      <c r="AD43" s="89"/>
      <c r="AE43" s="286">
        <v>1</v>
      </c>
      <c r="AF43" s="285">
        <v>1</v>
      </c>
      <c r="AG43" s="90"/>
      <c r="AH43" s="224"/>
      <c r="AI43" s="90"/>
      <c r="AJ43" s="90"/>
      <c r="AK43" s="90"/>
      <c r="AL43" s="90"/>
      <c r="AM43" s="286">
        <v>10</v>
      </c>
      <c r="AN43" s="286">
        <v>17</v>
      </c>
      <c r="AO43" s="286">
        <v>8</v>
      </c>
      <c r="AP43" s="286">
        <v>3</v>
      </c>
      <c r="AQ43" s="132"/>
      <c r="AR43" s="90"/>
      <c r="AS43" s="133"/>
      <c r="AT43" s="289">
        <f t="shared" si="4"/>
        <v>23</v>
      </c>
      <c r="AU43" s="289">
        <f t="shared" si="4"/>
        <v>10</v>
      </c>
      <c r="AV43" s="289">
        <f t="shared" si="4"/>
        <v>4.5</v>
      </c>
      <c r="AW43" s="289">
        <f t="shared" si="4"/>
        <v>1</v>
      </c>
      <c r="AX43" s="289">
        <f t="shared" si="4"/>
        <v>1</v>
      </c>
      <c r="AY43" s="289">
        <f t="shared" si="4"/>
        <v>13.5</v>
      </c>
      <c r="AZ43" s="113"/>
      <c r="BA43" s="46"/>
      <c r="BB43" s="46"/>
      <c r="BC43" s="46"/>
      <c r="BD43" s="46"/>
      <c r="BE43" s="46"/>
      <c r="BF43" s="46"/>
      <c r="BG43" s="46"/>
      <c r="BH43" s="46"/>
      <c r="BI43" s="46"/>
      <c r="BJ43" s="46"/>
    </row>
    <row r="44" spans="1:62" s="20" customFormat="1" ht="22.5" customHeight="1" thickTop="1">
      <c r="A44" s="215">
        <v>30</v>
      </c>
      <c r="B44" s="292">
        <v>342205154</v>
      </c>
      <c r="C44" s="284" t="s">
        <v>355</v>
      </c>
      <c r="D44" s="285">
        <v>2.5</v>
      </c>
      <c r="E44" s="285">
        <v>1</v>
      </c>
      <c r="F44" s="290">
        <v>0.5</v>
      </c>
      <c r="G44" s="90"/>
      <c r="H44" s="90"/>
      <c r="I44" s="133"/>
      <c r="J44" s="285">
        <v>3.5</v>
      </c>
      <c r="K44" s="285">
        <v>0.5</v>
      </c>
      <c r="L44" s="285">
        <v>0.5</v>
      </c>
      <c r="M44" s="89"/>
      <c r="N44" s="89"/>
      <c r="O44" s="133"/>
      <c r="P44" s="285">
        <v>1</v>
      </c>
      <c r="Q44" s="285">
        <v>1</v>
      </c>
      <c r="R44" s="285">
        <v>0</v>
      </c>
      <c r="S44" s="89"/>
      <c r="T44" s="89"/>
      <c r="U44" s="133"/>
      <c r="V44" s="84"/>
      <c r="W44" s="89"/>
      <c r="X44" s="90"/>
      <c r="Y44" s="90"/>
      <c r="Z44" s="89"/>
      <c r="AA44" s="286">
        <v>4.5</v>
      </c>
      <c r="AB44" s="132"/>
      <c r="AC44" s="90"/>
      <c r="AD44" s="89"/>
      <c r="AE44" s="286">
        <v>0</v>
      </c>
      <c r="AF44" s="285">
        <v>1</v>
      </c>
      <c r="AG44" s="90"/>
      <c r="AH44" s="224"/>
      <c r="AI44" s="90"/>
      <c r="AJ44" s="90"/>
      <c r="AK44" s="90"/>
      <c r="AL44" s="90"/>
      <c r="AM44" s="286">
        <v>13</v>
      </c>
      <c r="AN44" s="286">
        <v>9</v>
      </c>
      <c r="AO44" s="286">
        <v>2</v>
      </c>
      <c r="AP44" s="286">
        <v>1</v>
      </c>
      <c r="AQ44" s="132"/>
      <c r="AR44" s="90"/>
      <c r="AS44" s="133"/>
      <c r="AT44" s="289">
        <f t="shared" si="4"/>
        <v>16</v>
      </c>
      <c r="AU44" s="289">
        <f t="shared" si="4"/>
        <v>4.5</v>
      </c>
      <c r="AV44" s="289">
        <f t="shared" si="4"/>
        <v>2</v>
      </c>
      <c r="AW44" s="289">
        <f t="shared" si="4"/>
        <v>0</v>
      </c>
      <c r="AX44" s="289">
        <f t="shared" si="4"/>
        <v>1</v>
      </c>
      <c r="AY44" s="289">
        <f t="shared" si="4"/>
        <v>17.5</v>
      </c>
      <c r="AZ44" s="113"/>
      <c r="BA44" s="46"/>
      <c r="BB44" s="46"/>
      <c r="BC44" s="207" t="str">
        <f t="shared" ref="BC44:BH44" si="5">BC15</f>
        <v>a1</v>
      </c>
      <c r="BD44" s="207" t="str">
        <f t="shared" si="5"/>
        <v>b1</v>
      </c>
      <c r="BE44" s="207" t="str">
        <f t="shared" si="5"/>
        <v>b3</v>
      </c>
      <c r="BF44" s="207" t="str">
        <f t="shared" si="5"/>
        <v>c4</v>
      </c>
      <c r="BG44" s="207" t="str">
        <f t="shared" si="5"/>
        <v>d2</v>
      </c>
      <c r="BH44" s="207" t="str">
        <f t="shared" si="5"/>
        <v>e2</v>
      </c>
      <c r="BI44" s="46"/>
      <c r="BJ44" s="46"/>
    </row>
    <row r="45" spans="1:62" s="20" customFormat="1" ht="22.5" customHeight="1">
      <c r="A45" s="215">
        <v>31</v>
      </c>
      <c r="B45" s="292">
        <v>342205384</v>
      </c>
      <c r="C45" s="284" t="s">
        <v>356</v>
      </c>
      <c r="D45" s="285">
        <v>1.5</v>
      </c>
      <c r="E45" s="285">
        <v>0</v>
      </c>
      <c r="F45" s="290">
        <v>1</v>
      </c>
      <c r="G45" s="90"/>
      <c r="H45" s="90"/>
      <c r="I45" s="133"/>
      <c r="J45" s="285">
        <v>2.5</v>
      </c>
      <c r="K45" s="285">
        <v>1</v>
      </c>
      <c r="L45" s="285">
        <v>0.5</v>
      </c>
      <c r="M45" s="89"/>
      <c r="N45" s="89"/>
      <c r="O45" s="133"/>
      <c r="P45" s="285">
        <v>0</v>
      </c>
      <c r="Q45" s="285">
        <v>1</v>
      </c>
      <c r="R45" s="285">
        <v>1</v>
      </c>
      <c r="S45" s="89"/>
      <c r="T45" s="89"/>
      <c r="U45" s="133"/>
      <c r="V45" s="84"/>
      <c r="W45" s="89"/>
      <c r="X45" s="90"/>
      <c r="Y45" s="90"/>
      <c r="Z45" s="89"/>
      <c r="AA45" s="286">
        <v>4.5</v>
      </c>
      <c r="AB45" s="132"/>
      <c r="AC45" s="90"/>
      <c r="AD45" s="89"/>
      <c r="AE45" s="286">
        <v>1</v>
      </c>
      <c r="AF45" s="285">
        <v>1</v>
      </c>
      <c r="AG45" s="90"/>
      <c r="AH45" s="224"/>
      <c r="AI45" s="90"/>
      <c r="AJ45" s="90"/>
      <c r="AK45" s="90"/>
      <c r="AL45" s="90"/>
      <c r="AM45" s="286">
        <v>15</v>
      </c>
      <c r="AN45" s="286">
        <v>17</v>
      </c>
      <c r="AO45" s="286">
        <v>6</v>
      </c>
      <c r="AP45" s="286">
        <v>2</v>
      </c>
      <c r="AQ45" s="132"/>
      <c r="AR45" s="90"/>
      <c r="AS45" s="133"/>
      <c r="AT45" s="289">
        <f t="shared" si="4"/>
        <v>21</v>
      </c>
      <c r="AU45" s="289">
        <f t="shared" si="4"/>
        <v>8</v>
      </c>
      <c r="AV45" s="289">
        <f t="shared" si="4"/>
        <v>4.5</v>
      </c>
      <c r="AW45" s="289">
        <f t="shared" si="4"/>
        <v>1</v>
      </c>
      <c r="AX45" s="289">
        <f t="shared" si="4"/>
        <v>1</v>
      </c>
      <c r="AY45" s="289">
        <f t="shared" si="4"/>
        <v>19.5</v>
      </c>
      <c r="AZ45" s="113"/>
      <c r="BA45" s="46"/>
      <c r="BB45" s="46"/>
      <c r="BC45" s="231">
        <v>0.2</v>
      </c>
      <c r="BD45" s="231">
        <v>0.2</v>
      </c>
      <c r="BE45" s="231">
        <v>0.2</v>
      </c>
      <c r="BF45" s="231">
        <v>0.2</v>
      </c>
      <c r="BG45" s="231">
        <v>0.2</v>
      </c>
      <c r="BH45" s="231">
        <v>0.2</v>
      </c>
      <c r="BI45" s="46"/>
      <c r="BJ45" s="46"/>
    </row>
    <row r="46" spans="1:62" s="20" customFormat="1" ht="22.5" customHeight="1">
      <c r="A46" s="215">
        <v>32</v>
      </c>
      <c r="B46" s="292">
        <v>342206720</v>
      </c>
      <c r="C46" s="284" t="s">
        <v>357</v>
      </c>
      <c r="D46" s="285">
        <v>1.5</v>
      </c>
      <c r="E46" s="285">
        <v>0.5</v>
      </c>
      <c r="F46" s="290">
        <v>1</v>
      </c>
      <c r="G46" s="90"/>
      <c r="H46" s="90"/>
      <c r="I46" s="133"/>
      <c r="J46" s="285">
        <v>3</v>
      </c>
      <c r="K46" s="285">
        <v>0</v>
      </c>
      <c r="L46" s="285">
        <v>0</v>
      </c>
      <c r="M46" s="89"/>
      <c r="N46" s="89"/>
      <c r="O46" s="133"/>
      <c r="P46" s="285">
        <v>1</v>
      </c>
      <c r="Q46" s="285">
        <v>0</v>
      </c>
      <c r="R46" s="285">
        <v>0</v>
      </c>
      <c r="S46" s="89"/>
      <c r="T46" s="89"/>
      <c r="U46" s="133"/>
      <c r="V46" s="84"/>
      <c r="W46" s="89"/>
      <c r="X46" s="90"/>
      <c r="Y46" s="90"/>
      <c r="Z46" s="89"/>
      <c r="AA46" s="286">
        <v>2.5</v>
      </c>
      <c r="AB46" s="132"/>
      <c r="AC46" s="90"/>
      <c r="AD46" s="89"/>
      <c r="AE46" s="286">
        <v>0</v>
      </c>
      <c r="AF46" s="285">
        <v>1</v>
      </c>
      <c r="AG46" s="90"/>
      <c r="AH46" s="224"/>
      <c r="AI46" s="90"/>
      <c r="AJ46" s="90"/>
      <c r="AK46" s="90"/>
      <c r="AL46" s="90"/>
      <c r="AM46" s="286">
        <v>7.5</v>
      </c>
      <c r="AN46" s="286">
        <v>9</v>
      </c>
      <c r="AO46" s="286">
        <v>2.5</v>
      </c>
      <c r="AP46" s="286">
        <v>2</v>
      </c>
      <c r="AQ46" s="132"/>
      <c r="AR46" s="90"/>
      <c r="AS46" s="133"/>
      <c r="AT46" s="289">
        <f t="shared" si="4"/>
        <v>14.5</v>
      </c>
      <c r="AU46" s="289">
        <f t="shared" si="4"/>
        <v>3</v>
      </c>
      <c r="AV46" s="289">
        <f t="shared" si="4"/>
        <v>3</v>
      </c>
      <c r="AW46" s="289">
        <f t="shared" si="4"/>
        <v>0</v>
      </c>
      <c r="AX46" s="289">
        <f t="shared" si="4"/>
        <v>1</v>
      </c>
      <c r="AY46" s="289">
        <f t="shared" si="4"/>
        <v>10</v>
      </c>
      <c r="AZ46" s="113"/>
      <c r="BA46" s="46"/>
      <c r="BB46" s="46"/>
      <c r="BC46" s="231">
        <v>0.8</v>
      </c>
      <c r="BD46" s="231">
        <v>0.8</v>
      </c>
      <c r="BE46" s="231">
        <v>0.8</v>
      </c>
      <c r="BF46" s="231">
        <v>0.8</v>
      </c>
      <c r="BG46" s="231">
        <v>0.8</v>
      </c>
      <c r="BH46" s="231">
        <v>0.8</v>
      </c>
      <c r="BI46" s="46"/>
      <c r="BJ46" s="46"/>
    </row>
    <row r="47" spans="1:62" s="20" customFormat="1" ht="22.5" customHeight="1" thickBot="1">
      <c r="A47" s="215">
        <v>33</v>
      </c>
      <c r="B47" s="292">
        <v>342206929</v>
      </c>
      <c r="C47" s="284" t="s">
        <v>358</v>
      </c>
      <c r="D47" s="285">
        <v>1.5</v>
      </c>
      <c r="E47" s="285">
        <v>3</v>
      </c>
      <c r="F47" s="290">
        <v>2.5</v>
      </c>
      <c r="G47" s="90"/>
      <c r="H47" s="90"/>
      <c r="I47" s="133"/>
      <c r="J47" s="285">
        <v>2.5</v>
      </c>
      <c r="K47" s="285">
        <v>0</v>
      </c>
      <c r="L47" s="285">
        <v>1.5</v>
      </c>
      <c r="M47" s="89"/>
      <c r="N47" s="89"/>
      <c r="O47" s="133"/>
      <c r="P47" s="285">
        <v>1</v>
      </c>
      <c r="Q47" s="285">
        <v>1</v>
      </c>
      <c r="R47" s="285">
        <v>1</v>
      </c>
      <c r="S47" s="89"/>
      <c r="T47" s="89"/>
      <c r="U47" s="133"/>
      <c r="V47" s="84"/>
      <c r="W47" s="89"/>
      <c r="X47" s="90"/>
      <c r="Y47" s="90"/>
      <c r="Z47" s="89"/>
      <c r="AA47" s="286">
        <v>4</v>
      </c>
      <c r="AB47" s="132"/>
      <c r="AC47" s="90"/>
      <c r="AD47" s="89"/>
      <c r="AE47" s="286">
        <v>1</v>
      </c>
      <c r="AF47" s="285">
        <v>1</v>
      </c>
      <c r="AG47" s="90"/>
      <c r="AH47" s="224"/>
      <c r="AI47" s="90"/>
      <c r="AJ47" s="90"/>
      <c r="AK47" s="90"/>
      <c r="AL47" s="90"/>
      <c r="AM47" s="286">
        <v>16</v>
      </c>
      <c r="AN47" s="286">
        <v>14</v>
      </c>
      <c r="AO47" s="286">
        <v>7</v>
      </c>
      <c r="AP47" s="286">
        <v>4</v>
      </c>
      <c r="AQ47" s="132"/>
      <c r="AR47" s="90"/>
      <c r="AS47" s="133"/>
      <c r="AT47" s="289">
        <f t="shared" si="4"/>
        <v>19</v>
      </c>
      <c r="AU47" s="289">
        <f t="shared" si="4"/>
        <v>11</v>
      </c>
      <c r="AV47" s="289">
        <f t="shared" si="4"/>
        <v>9</v>
      </c>
      <c r="AW47" s="289">
        <f t="shared" si="4"/>
        <v>1</v>
      </c>
      <c r="AX47" s="289">
        <f t="shared" si="4"/>
        <v>1</v>
      </c>
      <c r="AY47" s="289">
        <f t="shared" si="4"/>
        <v>20</v>
      </c>
      <c r="AZ47" s="113"/>
      <c r="BA47" s="46"/>
      <c r="BB47" s="46"/>
      <c r="BC47" s="294">
        <f t="shared" ref="BC47:BH47" si="6">AT67</f>
        <v>0.68894830659536543</v>
      </c>
      <c r="BD47" s="294">
        <f t="shared" si="6"/>
        <v>0.51662404092071612</v>
      </c>
      <c r="BE47" s="294">
        <f t="shared" si="6"/>
        <v>0.50519031141868509</v>
      </c>
      <c r="BF47" s="294">
        <f t="shared" si="6"/>
        <v>0.78431372549019607</v>
      </c>
      <c r="BG47" s="294">
        <f t="shared" si="6"/>
        <v>0.98039215686274506</v>
      </c>
      <c r="BH47" s="294">
        <f t="shared" si="6"/>
        <v>0.74705882352941178</v>
      </c>
      <c r="BI47" s="46"/>
      <c r="BJ47" s="46"/>
    </row>
    <row r="48" spans="1:62" s="20" customFormat="1" ht="22.5" customHeight="1" thickTop="1">
      <c r="A48" s="215">
        <v>34</v>
      </c>
      <c r="B48" s="292">
        <v>351201631</v>
      </c>
      <c r="C48" s="284" t="s">
        <v>359</v>
      </c>
      <c r="D48" s="285">
        <v>2.5</v>
      </c>
      <c r="E48" s="285">
        <v>2.5</v>
      </c>
      <c r="F48" s="290">
        <v>4</v>
      </c>
      <c r="G48" s="90"/>
      <c r="H48" s="90"/>
      <c r="I48" s="133"/>
      <c r="J48" s="285">
        <v>4</v>
      </c>
      <c r="K48" s="285">
        <v>4</v>
      </c>
      <c r="L48" s="285">
        <v>1</v>
      </c>
      <c r="M48" s="89"/>
      <c r="N48" s="89"/>
      <c r="O48" s="133"/>
      <c r="P48" s="285">
        <v>1</v>
      </c>
      <c r="Q48" s="285">
        <v>1</v>
      </c>
      <c r="R48" s="285">
        <v>1</v>
      </c>
      <c r="S48" s="89"/>
      <c r="T48" s="89"/>
      <c r="U48" s="133"/>
      <c r="V48" s="84"/>
      <c r="W48" s="89"/>
      <c r="X48" s="90"/>
      <c r="Y48" s="90"/>
      <c r="Z48" s="89"/>
      <c r="AA48" s="286">
        <v>5</v>
      </c>
      <c r="AB48" s="132"/>
      <c r="AC48" s="90"/>
      <c r="AD48" s="89"/>
      <c r="AE48" s="286">
        <v>1</v>
      </c>
      <c r="AF48" s="285">
        <v>1</v>
      </c>
      <c r="AG48" s="90"/>
      <c r="AH48" s="224"/>
      <c r="AI48" s="90"/>
      <c r="AJ48" s="90"/>
      <c r="AK48" s="90"/>
      <c r="AL48" s="90"/>
      <c r="AM48" s="286">
        <v>17</v>
      </c>
      <c r="AN48" s="286">
        <v>22</v>
      </c>
      <c r="AO48" s="286">
        <v>14.5</v>
      </c>
      <c r="AP48" s="286">
        <v>8.5</v>
      </c>
      <c r="AQ48" s="132"/>
      <c r="AR48" s="90"/>
      <c r="AS48" s="133"/>
      <c r="AT48" s="289">
        <f t="shared" si="4"/>
        <v>29.5</v>
      </c>
      <c r="AU48" s="289">
        <f t="shared" si="4"/>
        <v>22</v>
      </c>
      <c r="AV48" s="289">
        <f t="shared" si="4"/>
        <v>14.5</v>
      </c>
      <c r="AW48" s="289">
        <f t="shared" si="4"/>
        <v>1</v>
      </c>
      <c r="AX48" s="289">
        <f t="shared" si="4"/>
        <v>1</v>
      </c>
      <c r="AY48" s="289">
        <f t="shared" si="4"/>
        <v>22</v>
      </c>
      <c r="AZ48" s="113"/>
      <c r="BA48" s="46"/>
      <c r="BB48" s="46"/>
      <c r="BC48" s="46"/>
      <c r="BD48" s="46"/>
      <c r="BE48" s="46"/>
      <c r="BF48" s="46"/>
      <c r="BG48" s="46"/>
      <c r="BH48" s="46"/>
      <c r="BI48" s="46"/>
      <c r="BJ48" s="46"/>
    </row>
    <row r="49" spans="1:62" s="20" customFormat="1" ht="22.5" customHeight="1">
      <c r="A49" s="215">
        <v>35</v>
      </c>
      <c r="B49" s="292">
        <v>351201814</v>
      </c>
      <c r="C49" s="284" t="s">
        <v>360</v>
      </c>
      <c r="D49" s="285">
        <v>0.5</v>
      </c>
      <c r="E49" s="285">
        <v>1.5</v>
      </c>
      <c r="F49" s="290">
        <v>0.5</v>
      </c>
      <c r="G49" s="90"/>
      <c r="H49" s="90"/>
      <c r="I49" s="133"/>
      <c r="J49" s="285">
        <v>3.5</v>
      </c>
      <c r="K49" s="285">
        <v>2.5</v>
      </c>
      <c r="L49" s="285">
        <v>0.5</v>
      </c>
      <c r="M49" s="89"/>
      <c r="N49" s="89"/>
      <c r="O49" s="133"/>
      <c r="P49" s="285">
        <v>1</v>
      </c>
      <c r="Q49" s="285">
        <v>1</v>
      </c>
      <c r="R49" s="285">
        <v>1</v>
      </c>
      <c r="S49" s="89"/>
      <c r="T49" s="89"/>
      <c r="U49" s="133"/>
      <c r="V49" s="84"/>
      <c r="W49" s="89"/>
      <c r="X49" s="90"/>
      <c r="Y49" s="90"/>
      <c r="Z49" s="89"/>
      <c r="AA49" s="286">
        <v>4</v>
      </c>
      <c r="AB49" s="132"/>
      <c r="AC49" s="90"/>
      <c r="AD49" s="89"/>
      <c r="AE49" s="286">
        <v>0</v>
      </c>
      <c r="AF49" s="285">
        <v>1</v>
      </c>
      <c r="AG49" s="90"/>
      <c r="AH49" s="224"/>
      <c r="AI49" s="90"/>
      <c r="AJ49" s="90"/>
      <c r="AK49" s="90"/>
      <c r="AL49" s="90"/>
      <c r="AM49" s="286">
        <v>14</v>
      </c>
      <c r="AN49" s="286">
        <v>14</v>
      </c>
      <c r="AO49" s="286">
        <v>3</v>
      </c>
      <c r="AP49" s="286">
        <v>3</v>
      </c>
      <c r="AQ49" s="132"/>
      <c r="AR49" s="90"/>
      <c r="AS49" s="133"/>
      <c r="AT49" s="289">
        <f t="shared" si="4"/>
        <v>19</v>
      </c>
      <c r="AU49" s="289">
        <f t="shared" si="4"/>
        <v>8</v>
      </c>
      <c r="AV49" s="289">
        <f t="shared" si="4"/>
        <v>5</v>
      </c>
      <c r="AW49" s="289">
        <f t="shared" si="4"/>
        <v>0</v>
      </c>
      <c r="AX49" s="289">
        <f t="shared" si="4"/>
        <v>1</v>
      </c>
      <c r="AY49" s="289">
        <f t="shared" si="4"/>
        <v>18</v>
      </c>
      <c r="AZ49" s="113"/>
      <c r="BA49" s="46"/>
      <c r="BB49" s="46"/>
      <c r="BC49" s="46"/>
      <c r="BD49" s="46"/>
      <c r="BE49" s="46"/>
      <c r="BF49" s="46"/>
      <c r="BG49" s="46"/>
      <c r="BH49" s="46"/>
      <c r="BI49" s="46"/>
      <c r="BJ49" s="46"/>
    </row>
    <row r="50" spans="1:62" s="20" customFormat="1" ht="22.5" customHeight="1">
      <c r="A50" s="215">
        <v>36</v>
      </c>
      <c r="B50" s="292">
        <v>351202228</v>
      </c>
      <c r="C50" s="291" t="s">
        <v>361</v>
      </c>
      <c r="D50" s="285">
        <v>2</v>
      </c>
      <c r="E50" s="285">
        <v>1.5</v>
      </c>
      <c r="F50" s="290">
        <v>3</v>
      </c>
      <c r="G50" s="90"/>
      <c r="H50" s="90"/>
      <c r="I50" s="133"/>
      <c r="J50" s="285">
        <v>3</v>
      </c>
      <c r="K50" s="285">
        <v>1.5</v>
      </c>
      <c r="L50" s="285">
        <v>0</v>
      </c>
      <c r="M50" s="89"/>
      <c r="N50" s="89"/>
      <c r="O50" s="133"/>
      <c r="P50" s="285">
        <v>1</v>
      </c>
      <c r="Q50" s="285">
        <v>1</v>
      </c>
      <c r="R50" s="285">
        <v>0</v>
      </c>
      <c r="S50" s="89"/>
      <c r="T50" s="89"/>
      <c r="U50" s="133"/>
      <c r="V50" s="84"/>
      <c r="W50" s="89"/>
      <c r="X50" s="90"/>
      <c r="Y50" s="90"/>
      <c r="Z50" s="89"/>
      <c r="AA50" s="286">
        <v>3</v>
      </c>
      <c r="AB50" s="132"/>
      <c r="AC50" s="90"/>
      <c r="AD50" s="89"/>
      <c r="AE50" s="286">
        <v>1</v>
      </c>
      <c r="AF50" s="285">
        <v>1</v>
      </c>
      <c r="AG50" s="90"/>
      <c r="AH50" s="224"/>
      <c r="AI50" s="90"/>
      <c r="AJ50" s="90"/>
      <c r="AK50" s="90"/>
      <c r="AL50" s="90"/>
      <c r="AM50" s="286">
        <v>12.5</v>
      </c>
      <c r="AN50" s="286">
        <v>17</v>
      </c>
      <c r="AO50" s="286">
        <v>4.5</v>
      </c>
      <c r="AP50" s="286">
        <v>3</v>
      </c>
      <c r="AQ50" s="132"/>
      <c r="AR50" s="90"/>
      <c r="AS50" s="133"/>
      <c r="AT50" s="289">
        <f t="shared" si="4"/>
        <v>23</v>
      </c>
      <c r="AU50" s="289">
        <f t="shared" si="4"/>
        <v>8.5</v>
      </c>
      <c r="AV50" s="289">
        <f t="shared" si="4"/>
        <v>6</v>
      </c>
      <c r="AW50" s="289">
        <f t="shared" si="4"/>
        <v>1</v>
      </c>
      <c r="AX50" s="289">
        <f t="shared" si="4"/>
        <v>1</v>
      </c>
      <c r="AY50" s="289">
        <f t="shared" si="4"/>
        <v>15.5</v>
      </c>
      <c r="AZ50" s="113"/>
      <c r="BA50" s="46"/>
      <c r="BB50" s="46"/>
      <c r="BC50" s="46"/>
      <c r="BD50" s="46"/>
      <c r="BE50" s="46"/>
      <c r="BF50" s="46"/>
      <c r="BG50" s="46"/>
      <c r="BH50" s="46"/>
      <c r="BI50" s="46"/>
      <c r="BJ50" s="46"/>
    </row>
    <row r="51" spans="1:62" s="20" customFormat="1" ht="22.5" customHeight="1">
      <c r="A51" s="215">
        <v>37</v>
      </c>
      <c r="B51" s="292">
        <v>351202345</v>
      </c>
      <c r="C51" s="284" t="s">
        <v>362</v>
      </c>
      <c r="D51" s="285">
        <v>0.5</v>
      </c>
      <c r="E51" s="285">
        <v>2</v>
      </c>
      <c r="F51" s="290">
        <v>2</v>
      </c>
      <c r="G51" s="90"/>
      <c r="H51" s="90"/>
      <c r="I51" s="133"/>
      <c r="J51" s="285">
        <v>3.5</v>
      </c>
      <c r="K51" s="285">
        <v>3.5</v>
      </c>
      <c r="L51" s="285">
        <v>1.5</v>
      </c>
      <c r="M51" s="89"/>
      <c r="N51" s="89"/>
      <c r="O51" s="133"/>
      <c r="P51" s="285">
        <v>1</v>
      </c>
      <c r="Q51" s="285">
        <v>1</v>
      </c>
      <c r="R51" s="285">
        <v>1</v>
      </c>
      <c r="S51" s="89"/>
      <c r="T51" s="89"/>
      <c r="U51" s="133"/>
      <c r="V51" s="84"/>
      <c r="W51" s="89"/>
      <c r="X51" s="90"/>
      <c r="Y51" s="90"/>
      <c r="Z51" s="89"/>
      <c r="AA51" s="286">
        <v>4</v>
      </c>
      <c r="AB51" s="132"/>
      <c r="AC51" s="90"/>
      <c r="AD51" s="89"/>
      <c r="AE51" s="286">
        <v>1</v>
      </c>
      <c r="AF51" s="285">
        <v>1</v>
      </c>
      <c r="AG51" s="90"/>
      <c r="AH51" s="224"/>
      <c r="AI51" s="90"/>
      <c r="AJ51" s="90"/>
      <c r="AK51" s="90"/>
      <c r="AL51" s="90"/>
      <c r="AM51" s="286">
        <v>19</v>
      </c>
      <c r="AN51" s="286">
        <v>20</v>
      </c>
      <c r="AO51" s="286">
        <v>10</v>
      </c>
      <c r="AP51" s="286">
        <v>7</v>
      </c>
      <c r="AQ51" s="132"/>
      <c r="AR51" s="90"/>
      <c r="AS51" s="133"/>
      <c r="AT51" s="289">
        <f t="shared" si="4"/>
        <v>25</v>
      </c>
      <c r="AU51" s="289">
        <f t="shared" si="4"/>
        <v>16.5</v>
      </c>
      <c r="AV51" s="289">
        <f t="shared" si="4"/>
        <v>11.5</v>
      </c>
      <c r="AW51" s="289">
        <f t="shared" si="4"/>
        <v>1</v>
      </c>
      <c r="AX51" s="289">
        <f t="shared" si="4"/>
        <v>1</v>
      </c>
      <c r="AY51" s="289">
        <f t="shared" si="4"/>
        <v>23</v>
      </c>
      <c r="AZ51" s="113"/>
      <c r="BA51" s="46"/>
      <c r="BB51" s="46"/>
      <c r="BC51" s="46"/>
      <c r="BD51" s="46"/>
      <c r="BE51" s="46"/>
      <c r="BF51" s="46"/>
      <c r="BG51" s="46"/>
      <c r="BH51" s="46"/>
      <c r="BI51" s="46"/>
      <c r="BJ51" s="46"/>
    </row>
    <row r="52" spans="1:62" s="20" customFormat="1" ht="22.5" customHeight="1">
      <c r="A52" s="215">
        <v>38</v>
      </c>
      <c r="B52" s="292">
        <v>351205399</v>
      </c>
      <c r="C52" s="284" t="s">
        <v>363</v>
      </c>
      <c r="D52" s="285">
        <v>2</v>
      </c>
      <c r="E52" s="285">
        <v>2</v>
      </c>
      <c r="F52" s="290">
        <v>2</v>
      </c>
      <c r="G52" s="90"/>
      <c r="H52" s="90"/>
      <c r="I52" s="133"/>
      <c r="J52" s="285">
        <v>2</v>
      </c>
      <c r="K52" s="285">
        <v>3.5</v>
      </c>
      <c r="L52" s="285">
        <v>1</v>
      </c>
      <c r="M52" s="89"/>
      <c r="N52" s="89"/>
      <c r="O52" s="133"/>
      <c r="P52" s="285">
        <v>1</v>
      </c>
      <c r="Q52" s="285">
        <v>1</v>
      </c>
      <c r="R52" s="285">
        <v>1</v>
      </c>
      <c r="S52" s="89"/>
      <c r="T52" s="89"/>
      <c r="U52" s="133"/>
      <c r="V52" s="84"/>
      <c r="W52" s="89"/>
      <c r="X52" s="90"/>
      <c r="Y52" s="90"/>
      <c r="Z52" s="89"/>
      <c r="AA52" s="286">
        <v>4.5</v>
      </c>
      <c r="AB52" s="132"/>
      <c r="AC52" s="90"/>
      <c r="AD52" s="89"/>
      <c r="AE52" s="286">
        <v>1</v>
      </c>
      <c r="AF52" s="285">
        <v>1</v>
      </c>
      <c r="AG52" s="90"/>
      <c r="AH52" s="224"/>
      <c r="AI52" s="90"/>
      <c r="AJ52" s="90"/>
      <c r="AK52" s="90"/>
      <c r="AL52" s="90"/>
      <c r="AM52" s="286">
        <v>17</v>
      </c>
      <c r="AN52" s="286">
        <v>16</v>
      </c>
      <c r="AO52" s="286">
        <v>11</v>
      </c>
      <c r="AP52" s="286">
        <v>6</v>
      </c>
      <c r="AQ52" s="132"/>
      <c r="AR52" s="90"/>
      <c r="AS52" s="133"/>
      <c r="AT52" s="289">
        <f t="shared" si="4"/>
        <v>21</v>
      </c>
      <c r="AU52" s="289">
        <f t="shared" si="4"/>
        <v>17.5</v>
      </c>
      <c r="AV52" s="289">
        <f t="shared" si="4"/>
        <v>10</v>
      </c>
      <c r="AW52" s="289">
        <f t="shared" si="4"/>
        <v>1</v>
      </c>
      <c r="AX52" s="289">
        <f t="shared" si="4"/>
        <v>1</v>
      </c>
      <c r="AY52" s="289">
        <f t="shared" si="4"/>
        <v>21.5</v>
      </c>
      <c r="AZ52" s="113"/>
      <c r="BA52" s="46"/>
      <c r="BB52" s="46"/>
      <c r="BC52" s="46"/>
      <c r="BD52" s="46"/>
      <c r="BE52" s="46"/>
      <c r="BF52" s="46"/>
      <c r="BG52" s="46"/>
      <c r="BH52" s="46"/>
      <c r="BI52" s="46"/>
      <c r="BJ52" s="46"/>
    </row>
    <row r="53" spans="1:62" s="20" customFormat="1" ht="22.5" customHeight="1">
      <c r="A53" s="215">
        <v>39</v>
      </c>
      <c r="B53" s="292">
        <v>352201696</v>
      </c>
      <c r="C53" s="284" t="s">
        <v>364</v>
      </c>
      <c r="D53" s="285">
        <v>2</v>
      </c>
      <c r="E53" s="285">
        <v>1.5</v>
      </c>
      <c r="F53" s="290">
        <v>3</v>
      </c>
      <c r="G53" s="90"/>
      <c r="H53" s="90"/>
      <c r="I53" s="133"/>
      <c r="J53" s="285">
        <v>3.5</v>
      </c>
      <c r="K53" s="285">
        <v>3</v>
      </c>
      <c r="L53" s="285">
        <v>0.5</v>
      </c>
      <c r="M53" s="89"/>
      <c r="N53" s="89"/>
      <c r="O53" s="133"/>
      <c r="P53" s="285">
        <v>1</v>
      </c>
      <c r="Q53" s="285">
        <v>1</v>
      </c>
      <c r="R53" s="285">
        <v>1</v>
      </c>
      <c r="S53" s="89"/>
      <c r="T53" s="89"/>
      <c r="U53" s="133"/>
      <c r="V53" s="84"/>
      <c r="W53" s="89"/>
      <c r="X53" s="90"/>
      <c r="Y53" s="90"/>
      <c r="Z53" s="89"/>
      <c r="AA53" s="286">
        <v>4.5</v>
      </c>
      <c r="AB53" s="132"/>
      <c r="AC53" s="90"/>
      <c r="AD53" s="89"/>
      <c r="AE53" s="286">
        <v>1</v>
      </c>
      <c r="AF53" s="285">
        <v>1</v>
      </c>
      <c r="AG53" s="90"/>
      <c r="AH53" s="224"/>
      <c r="AI53" s="90"/>
      <c r="AJ53" s="90"/>
      <c r="AK53" s="90"/>
      <c r="AL53" s="90"/>
      <c r="AM53" s="286">
        <v>16</v>
      </c>
      <c r="AN53" s="286">
        <v>13</v>
      </c>
      <c r="AO53" s="286">
        <v>3</v>
      </c>
      <c r="AP53" s="286">
        <v>5</v>
      </c>
      <c r="AQ53" s="132"/>
      <c r="AR53" s="90"/>
      <c r="AS53" s="133"/>
      <c r="AT53" s="289">
        <f t="shared" si="4"/>
        <v>19.5</v>
      </c>
      <c r="AU53" s="289">
        <f t="shared" si="4"/>
        <v>8.5</v>
      </c>
      <c r="AV53" s="289">
        <f t="shared" si="4"/>
        <v>9.5</v>
      </c>
      <c r="AW53" s="289">
        <f t="shared" si="4"/>
        <v>1</v>
      </c>
      <c r="AX53" s="289">
        <f t="shared" si="4"/>
        <v>1</v>
      </c>
      <c r="AY53" s="289">
        <f t="shared" si="4"/>
        <v>20.5</v>
      </c>
      <c r="AZ53" s="113"/>
      <c r="BA53" s="46"/>
      <c r="BB53" s="46"/>
      <c r="BC53" s="46"/>
      <c r="BD53" s="46"/>
      <c r="BE53" s="46"/>
      <c r="BF53" s="46"/>
      <c r="BG53" s="46"/>
      <c r="BH53" s="46"/>
      <c r="BI53" s="46"/>
      <c r="BJ53" s="46"/>
    </row>
    <row r="54" spans="1:62" s="20" customFormat="1" ht="22.5" customHeight="1">
      <c r="A54" s="215">
        <v>40</v>
      </c>
      <c r="B54" s="295">
        <v>352201803</v>
      </c>
      <c r="C54" s="284" t="s">
        <v>365</v>
      </c>
      <c r="D54" s="285">
        <v>2</v>
      </c>
      <c r="E54" s="285">
        <v>1.5</v>
      </c>
      <c r="F54" s="290">
        <v>1</v>
      </c>
      <c r="G54" s="90"/>
      <c r="H54" s="90"/>
      <c r="I54" s="133"/>
      <c r="J54" s="285">
        <v>3</v>
      </c>
      <c r="K54" s="285">
        <v>1.5</v>
      </c>
      <c r="L54" s="285">
        <v>0</v>
      </c>
      <c r="M54" s="89"/>
      <c r="N54" s="89"/>
      <c r="O54" s="133"/>
      <c r="P54" s="285">
        <v>1</v>
      </c>
      <c r="Q54" s="285">
        <v>1</v>
      </c>
      <c r="R54" s="285">
        <v>1</v>
      </c>
      <c r="S54" s="89"/>
      <c r="T54" s="89"/>
      <c r="U54" s="133"/>
      <c r="V54" s="84"/>
      <c r="W54" s="89"/>
      <c r="X54" s="90"/>
      <c r="Y54" s="90"/>
      <c r="Z54" s="89"/>
      <c r="AA54" s="286">
        <v>4</v>
      </c>
      <c r="AB54" s="132"/>
      <c r="AC54" s="90"/>
      <c r="AD54" s="89"/>
      <c r="AE54" s="286">
        <v>1</v>
      </c>
      <c r="AF54" s="285">
        <v>1</v>
      </c>
      <c r="AG54" s="90"/>
      <c r="AH54" s="224"/>
      <c r="AI54" s="90"/>
      <c r="AJ54" s="90"/>
      <c r="AK54" s="90"/>
      <c r="AL54" s="90"/>
      <c r="AM54" s="286">
        <v>10.5</v>
      </c>
      <c r="AN54" s="286">
        <v>21</v>
      </c>
      <c r="AO54" s="286">
        <v>7.5</v>
      </c>
      <c r="AP54" s="286">
        <v>4</v>
      </c>
      <c r="AQ54" s="132"/>
      <c r="AR54" s="90"/>
      <c r="AS54" s="133"/>
      <c r="AT54" s="289">
        <f t="shared" si="4"/>
        <v>27</v>
      </c>
      <c r="AU54" s="289">
        <f t="shared" si="4"/>
        <v>11.5</v>
      </c>
      <c r="AV54" s="289">
        <f t="shared" si="4"/>
        <v>6</v>
      </c>
      <c r="AW54" s="289">
        <f t="shared" si="4"/>
        <v>1</v>
      </c>
      <c r="AX54" s="289">
        <f t="shared" si="4"/>
        <v>1</v>
      </c>
      <c r="AY54" s="289">
        <f t="shared" si="4"/>
        <v>14.5</v>
      </c>
      <c r="AZ54" s="113"/>
      <c r="BA54" s="46"/>
      <c r="BB54" s="46"/>
      <c r="BC54" s="46"/>
      <c r="BD54" s="46"/>
      <c r="BE54" s="46"/>
      <c r="BF54" s="46"/>
      <c r="BG54" s="46"/>
      <c r="BH54" s="46"/>
      <c r="BI54" s="46"/>
      <c r="BJ54" s="46"/>
    </row>
    <row r="55" spans="1:62" s="20" customFormat="1" ht="22.5" customHeight="1">
      <c r="A55" s="215">
        <v>41</v>
      </c>
      <c r="B55" s="295">
        <v>352204836</v>
      </c>
      <c r="C55" s="291" t="s">
        <v>366</v>
      </c>
      <c r="D55" s="285">
        <v>2</v>
      </c>
      <c r="E55" s="285">
        <v>2</v>
      </c>
      <c r="F55" s="290">
        <v>3</v>
      </c>
      <c r="G55" s="90"/>
      <c r="H55" s="90"/>
      <c r="I55" s="133"/>
      <c r="J55" s="285">
        <v>3</v>
      </c>
      <c r="K55" s="285">
        <v>2</v>
      </c>
      <c r="L55" s="285">
        <v>1</v>
      </c>
      <c r="M55" s="89"/>
      <c r="N55" s="89"/>
      <c r="O55" s="133"/>
      <c r="P55" s="285">
        <v>1</v>
      </c>
      <c r="Q55" s="285">
        <v>1</v>
      </c>
      <c r="R55" s="285">
        <v>1</v>
      </c>
      <c r="S55" s="89"/>
      <c r="T55" s="89"/>
      <c r="U55" s="133"/>
      <c r="V55" s="84"/>
      <c r="W55" s="89"/>
      <c r="X55" s="90"/>
      <c r="Y55" s="90"/>
      <c r="Z55" s="89"/>
      <c r="AA55" s="286">
        <v>5</v>
      </c>
      <c r="AB55" s="132"/>
      <c r="AC55" s="90"/>
      <c r="AD55" s="89"/>
      <c r="AE55" s="286">
        <v>0</v>
      </c>
      <c r="AF55" s="285">
        <v>1</v>
      </c>
      <c r="AG55" s="90"/>
      <c r="AH55" s="224"/>
      <c r="AI55" s="90"/>
      <c r="AJ55" s="90"/>
      <c r="AK55" s="90"/>
      <c r="AL55" s="90"/>
      <c r="AM55" s="286">
        <v>13</v>
      </c>
      <c r="AN55" s="286">
        <v>17</v>
      </c>
      <c r="AO55" s="286">
        <v>6.5</v>
      </c>
      <c r="AP55" s="286">
        <v>5.5</v>
      </c>
      <c r="AQ55" s="132"/>
      <c r="AR55" s="90"/>
      <c r="AS55" s="133"/>
      <c r="AT55" s="289">
        <f t="shared" si="4"/>
        <v>23</v>
      </c>
      <c r="AU55" s="289">
        <f t="shared" si="4"/>
        <v>11.5</v>
      </c>
      <c r="AV55" s="289">
        <f t="shared" si="4"/>
        <v>10.5</v>
      </c>
      <c r="AW55" s="289">
        <f t="shared" si="4"/>
        <v>0</v>
      </c>
      <c r="AX55" s="289">
        <f t="shared" si="4"/>
        <v>1</v>
      </c>
      <c r="AY55" s="289">
        <f t="shared" si="4"/>
        <v>18</v>
      </c>
      <c r="AZ55" s="113"/>
      <c r="BA55" s="46"/>
      <c r="BB55" s="46"/>
      <c r="BC55" s="46"/>
      <c r="BD55" s="46"/>
      <c r="BE55" s="46"/>
      <c r="BF55" s="46"/>
      <c r="BG55" s="46"/>
      <c r="BH55" s="46"/>
      <c r="BI55" s="46"/>
      <c r="BJ55" s="46"/>
    </row>
    <row r="56" spans="1:62" s="20" customFormat="1" ht="22.5" customHeight="1">
      <c r="A56" s="215">
        <v>42</v>
      </c>
      <c r="B56" s="295">
        <v>352205179</v>
      </c>
      <c r="C56" s="284" t="s">
        <v>367</v>
      </c>
      <c r="D56" s="285">
        <v>1</v>
      </c>
      <c r="E56" s="285">
        <v>0.5</v>
      </c>
      <c r="F56" s="290">
        <v>1.5</v>
      </c>
      <c r="G56" s="90"/>
      <c r="H56" s="90"/>
      <c r="I56" s="133"/>
      <c r="J56" s="285">
        <v>3.5</v>
      </c>
      <c r="K56" s="285">
        <v>1.5</v>
      </c>
      <c r="L56" s="285">
        <v>0</v>
      </c>
      <c r="M56" s="89"/>
      <c r="N56" s="89"/>
      <c r="O56" s="133"/>
      <c r="P56" s="285">
        <v>1</v>
      </c>
      <c r="Q56" s="285">
        <v>1</v>
      </c>
      <c r="R56" s="285">
        <v>1</v>
      </c>
      <c r="S56" s="89"/>
      <c r="T56" s="89"/>
      <c r="U56" s="133"/>
      <c r="V56" s="84"/>
      <c r="W56" s="89"/>
      <c r="X56" s="90"/>
      <c r="Y56" s="90"/>
      <c r="Z56" s="89"/>
      <c r="AA56" s="286">
        <v>4</v>
      </c>
      <c r="AB56" s="132"/>
      <c r="AC56" s="90"/>
      <c r="AD56" s="89"/>
      <c r="AE56" s="286">
        <v>1</v>
      </c>
      <c r="AF56" s="285">
        <v>1</v>
      </c>
      <c r="AG56" s="90"/>
      <c r="AH56" s="224"/>
      <c r="AI56" s="90"/>
      <c r="AJ56" s="90"/>
      <c r="AK56" s="90"/>
      <c r="AL56" s="90"/>
      <c r="AM56" s="286">
        <v>15</v>
      </c>
      <c r="AN56" s="286">
        <v>10</v>
      </c>
      <c r="AO56" s="286">
        <v>3.5</v>
      </c>
      <c r="AP56" s="286">
        <v>1.5</v>
      </c>
      <c r="AQ56" s="132"/>
      <c r="AR56" s="90"/>
      <c r="AS56" s="133"/>
      <c r="AT56" s="289">
        <f t="shared" si="4"/>
        <v>15.5</v>
      </c>
      <c r="AU56" s="289">
        <f t="shared" si="4"/>
        <v>6.5</v>
      </c>
      <c r="AV56" s="289">
        <f t="shared" si="4"/>
        <v>4</v>
      </c>
      <c r="AW56" s="289">
        <f t="shared" si="4"/>
        <v>1</v>
      </c>
      <c r="AX56" s="289">
        <f t="shared" si="4"/>
        <v>1</v>
      </c>
      <c r="AY56" s="289">
        <f t="shared" si="4"/>
        <v>19</v>
      </c>
      <c r="AZ56" s="113"/>
      <c r="BA56" s="46"/>
      <c r="BB56" s="46"/>
      <c r="BC56" s="46"/>
      <c r="BD56" s="46"/>
      <c r="BE56" s="46"/>
      <c r="BF56" s="46"/>
      <c r="BG56" s="46"/>
      <c r="BH56" s="46"/>
      <c r="BI56" s="46"/>
      <c r="BJ56" s="46"/>
    </row>
    <row r="57" spans="1:62" s="20" customFormat="1" ht="22.5" customHeight="1">
      <c r="A57" s="215">
        <v>43</v>
      </c>
      <c r="B57" s="295">
        <v>361200052</v>
      </c>
      <c r="C57" s="284" t="s">
        <v>368</v>
      </c>
      <c r="D57" s="285">
        <v>2</v>
      </c>
      <c r="E57" s="285">
        <v>2</v>
      </c>
      <c r="F57" s="290">
        <v>3.5</v>
      </c>
      <c r="G57" s="90"/>
      <c r="H57" s="90"/>
      <c r="I57" s="133"/>
      <c r="J57" s="285">
        <v>3</v>
      </c>
      <c r="K57" s="285">
        <v>3.5</v>
      </c>
      <c r="L57" s="285">
        <v>1.5</v>
      </c>
      <c r="M57" s="89"/>
      <c r="N57" s="89"/>
      <c r="O57" s="133"/>
      <c r="P57" s="285">
        <v>1</v>
      </c>
      <c r="Q57" s="285">
        <v>1</v>
      </c>
      <c r="R57" s="285">
        <v>1</v>
      </c>
      <c r="S57" s="89"/>
      <c r="T57" s="89"/>
      <c r="U57" s="133"/>
      <c r="V57" s="84"/>
      <c r="W57" s="89"/>
      <c r="X57" s="90"/>
      <c r="Y57" s="90"/>
      <c r="Z57" s="89"/>
      <c r="AA57" s="286">
        <v>4.5</v>
      </c>
      <c r="AB57" s="132"/>
      <c r="AC57" s="90"/>
      <c r="AD57" s="89"/>
      <c r="AE57" s="286">
        <v>1</v>
      </c>
      <c r="AF57" s="285">
        <v>1</v>
      </c>
      <c r="AG57" s="90"/>
      <c r="AH57" s="224"/>
      <c r="AI57" s="90"/>
      <c r="AJ57" s="90"/>
      <c r="AK57" s="90"/>
      <c r="AL57" s="90"/>
      <c r="AM57" s="286">
        <v>20</v>
      </c>
      <c r="AN57" s="286">
        <v>19</v>
      </c>
      <c r="AO57" s="286">
        <v>14</v>
      </c>
      <c r="AP57" s="286">
        <v>6</v>
      </c>
      <c r="AQ57" s="132"/>
      <c r="AR57" s="90"/>
      <c r="AS57" s="133"/>
      <c r="AT57" s="289">
        <f t="shared" si="4"/>
        <v>25</v>
      </c>
      <c r="AU57" s="289">
        <f t="shared" si="4"/>
        <v>20.5</v>
      </c>
      <c r="AV57" s="289">
        <f t="shared" si="4"/>
        <v>12</v>
      </c>
      <c r="AW57" s="289">
        <f t="shared" si="4"/>
        <v>1</v>
      </c>
      <c r="AX57" s="289">
        <f t="shared" si="4"/>
        <v>1</v>
      </c>
      <c r="AY57" s="289">
        <f t="shared" si="4"/>
        <v>24.5</v>
      </c>
      <c r="AZ57" s="113"/>
      <c r="BA57" s="46"/>
      <c r="BB57" s="46"/>
      <c r="BC57" s="46"/>
      <c r="BD57" s="46"/>
      <c r="BE57" s="46"/>
      <c r="BF57" s="46"/>
      <c r="BG57" s="46"/>
      <c r="BH57" s="46"/>
      <c r="BI57" s="46"/>
      <c r="BJ57" s="46"/>
    </row>
    <row r="58" spans="1:62" s="20" customFormat="1" ht="22.5" customHeight="1">
      <c r="A58" s="215">
        <v>44</v>
      </c>
      <c r="B58" s="295">
        <v>361200097</v>
      </c>
      <c r="C58" s="284" t="s">
        <v>369</v>
      </c>
      <c r="D58" s="285">
        <v>1.5</v>
      </c>
      <c r="E58" s="285">
        <v>2</v>
      </c>
      <c r="F58" s="290">
        <v>2</v>
      </c>
      <c r="G58" s="90"/>
      <c r="H58" s="90"/>
      <c r="I58" s="133"/>
      <c r="J58" s="285">
        <v>4</v>
      </c>
      <c r="K58" s="285">
        <v>1.5</v>
      </c>
      <c r="L58" s="285">
        <v>0.5</v>
      </c>
      <c r="M58" s="89"/>
      <c r="N58" s="89"/>
      <c r="O58" s="133"/>
      <c r="P58" s="285">
        <v>1</v>
      </c>
      <c r="Q58" s="285">
        <v>1</v>
      </c>
      <c r="R58" s="285">
        <v>1</v>
      </c>
      <c r="S58" s="89"/>
      <c r="T58" s="89"/>
      <c r="U58" s="133"/>
      <c r="V58" s="84"/>
      <c r="W58" s="89"/>
      <c r="X58" s="90"/>
      <c r="Y58" s="90"/>
      <c r="Z58" s="89"/>
      <c r="AA58" s="286">
        <v>4.5</v>
      </c>
      <c r="AB58" s="132"/>
      <c r="AC58" s="90"/>
      <c r="AD58" s="89"/>
      <c r="AE58" s="286">
        <v>1</v>
      </c>
      <c r="AF58" s="285">
        <v>1</v>
      </c>
      <c r="AG58" s="90"/>
      <c r="AH58" s="224"/>
      <c r="AI58" s="90"/>
      <c r="AJ58" s="90"/>
      <c r="AK58" s="90"/>
      <c r="AL58" s="90"/>
      <c r="AM58" s="286">
        <v>17</v>
      </c>
      <c r="AN58" s="286">
        <v>16.5</v>
      </c>
      <c r="AO58" s="286">
        <v>7</v>
      </c>
      <c r="AP58" s="286">
        <v>5.5</v>
      </c>
      <c r="AQ58" s="132"/>
      <c r="AR58" s="90"/>
      <c r="AS58" s="133"/>
      <c r="AT58" s="289">
        <f t="shared" si="4"/>
        <v>23</v>
      </c>
      <c r="AU58" s="289">
        <f t="shared" si="4"/>
        <v>11.5</v>
      </c>
      <c r="AV58" s="289">
        <f t="shared" si="4"/>
        <v>9</v>
      </c>
      <c r="AW58" s="289">
        <f t="shared" si="4"/>
        <v>1</v>
      </c>
      <c r="AX58" s="289">
        <f t="shared" si="4"/>
        <v>1</v>
      </c>
      <c r="AY58" s="289">
        <f t="shared" si="4"/>
        <v>21.5</v>
      </c>
      <c r="AZ58" s="113"/>
      <c r="BA58" s="46"/>
      <c r="BB58" s="46"/>
      <c r="BC58" s="46"/>
      <c r="BD58" s="46"/>
      <c r="BE58" s="46"/>
      <c r="BF58" s="46"/>
      <c r="BG58" s="46"/>
      <c r="BH58" s="46"/>
      <c r="BI58" s="46"/>
      <c r="BJ58" s="46"/>
    </row>
    <row r="59" spans="1:62" s="20" customFormat="1" ht="22.5" customHeight="1">
      <c r="A59" s="215">
        <v>45</v>
      </c>
      <c r="B59" s="295">
        <v>361200424</v>
      </c>
      <c r="C59" s="284" t="s">
        <v>370</v>
      </c>
      <c r="D59" s="285">
        <v>2</v>
      </c>
      <c r="E59" s="285">
        <v>1.5</v>
      </c>
      <c r="F59" s="290">
        <v>2.5</v>
      </c>
      <c r="G59" s="90"/>
      <c r="H59" s="90"/>
      <c r="I59" s="133"/>
      <c r="J59" s="285">
        <v>3.5</v>
      </c>
      <c r="K59" s="285">
        <v>3</v>
      </c>
      <c r="L59" s="285">
        <v>2</v>
      </c>
      <c r="M59" s="89"/>
      <c r="N59" s="89"/>
      <c r="O59" s="133"/>
      <c r="P59" s="285">
        <v>1</v>
      </c>
      <c r="Q59" s="285">
        <v>1</v>
      </c>
      <c r="R59" s="285">
        <v>1</v>
      </c>
      <c r="S59" s="89"/>
      <c r="T59" s="89"/>
      <c r="U59" s="133"/>
      <c r="V59" s="84"/>
      <c r="W59" s="89"/>
      <c r="X59" s="90"/>
      <c r="Y59" s="90"/>
      <c r="Z59" s="89"/>
      <c r="AA59" s="286">
        <v>4.5</v>
      </c>
      <c r="AB59" s="132"/>
      <c r="AC59" s="90"/>
      <c r="AD59" s="89"/>
      <c r="AE59" s="286">
        <v>1</v>
      </c>
      <c r="AF59" s="285">
        <v>1</v>
      </c>
      <c r="AG59" s="90"/>
      <c r="AH59" s="224"/>
      <c r="AI59" s="90"/>
      <c r="AJ59" s="90"/>
      <c r="AK59" s="90"/>
      <c r="AL59" s="90"/>
      <c r="AM59" s="286">
        <v>16</v>
      </c>
      <c r="AN59" s="286">
        <v>20</v>
      </c>
      <c r="AO59" s="286">
        <v>9</v>
      </c>
      <c r="AP59" s="286">
        <v>8</v>
      </c>
      <c r="AQ59" s="132"/>
      <c r="AR59" s="90"/>
      <c r="AS59" s="133"/>
      <c r="AT59" s="289">
        <f t="shared" si="4"/>
        <v>26.5</v>
      </c>
      <c r="AU59" s="289">
        <f t="shared" si="4"/>
        <v>14.5</v>
      </c>
      <c r="AV59" s="289">
        <f t="shared" si="4"/>
        <v>13.5</v>
      </c>
      <c r="AW59" s="289">
        <f t="shared" si="4"/>
        <v>1</v>
      </c>
      <c r="AX59" s="289">
        <f t="shared" si="4"/>
        <v>1</v>
      </c>
      <c r="AY59" s="289">
        <f t="shared" si="4"/>
        <v>20.5</v>
      </c>
      <c r="AZ59" s="113"/>
      <c r="BA59" s="46"/>
      <c r="BB59" s="46"/>
      <c r="BC59" s="46"/>
      <c r="BD59" s="46"/>
      <c r="BE59" s="46"/>
      <c r="BF59" s="46"/>
      <c r="BG59" s="46"/>
      <c r="BH59" s="46"/>
      <c r="BI59" s="46"/>
      <c r="BJ59" s="46"/>
    </row>
    <row r="60" spans="1:62" s="20" customFormat="1" ht="22.5" customHeight="1">
      <c r="A60" s="215">
        <v>46</v>
      </c>
      <c r="B60" s="295">
        <v>361200757</v>
      </c>
      <c r="C60" s="284" t="s">
        <v>371</v>
      </c>
      <c r="D60" s="285">
        <v>2</v>
      </c>
      <c r="E60" s="285">
        <v>1.5</v>
      </c>
      <c r="F60" s="290">
        <v>2</v>
      </c>
      <c r="G60" s="90"/>
      <c r="H60" s="90"/>
      <c r="I60" s="133"/>
      <c r="J60" s="285">
        <v>3.5</v>
      </c>
      <c r="K60" s="285">
        <v>4</v>
      </c>
      <c r="L60" s="285">
        <v>1</v>
      </c>
      <c r="M60" s="89"/>
      <c r="N60" s="89"/>
      <c r="O60" s="133"/>
      <c r="P60" s="285">
        <v>1</v>
      </c>
      <c r="Q60" s="285">
        <v>1</v>
      </c>
      <c r="R60" s="285">
        <v>1</v>
      </c>
      <c r="S60" s="89"/>
      <c r="T60" s="89"/>
      <c r="U60" s="133"/>
      <c r="V60" s="84"/>
      <c r="W60" s="89"/>
      <c r="X60" s="90"/>
      <c r="Y60" s="90"/>
      <c r="Z60" s="89"/>
      <c r="AA60" s="286">
        <v>5</v>
      </c>
      <c r="AB60" s="132"/>
      <c r="AC60" s="90"/>
      <c r="AD60" s="89"/>
      <c r="AE60" s="286">
        <v>1</v>
      </c>
      <c r="AF60" s="285">
        <v>1</v>
      </c>
      <c r="AG60" s="90"/>
      <c r="AH60" s="224"/>
      <c r="AI60" s="90"/>
      <c r="AJ60" s="90"/>
      <c r="AK60" s="90"/>
      <c r="AL60" s="90"/>
      <c r="AM60" s="286">
        <v>20</v>
      </c>
      <c r="AN60" s="286">
        <v>22</v>
      </c>
      <c r="AO60" s="286">
        <v>8.5</v>
      </c>
      <c r="AP60" s="286">
        <v>7.5</v>
      </c>
      <c r="AQ60" s="132"/>
      <c r="AR60" s="90"/>
      <c r="AS60" s="133"/>
      <c r="AT60" s="289">
        <f t="shared" si="4"/>
        <v>28.5</v>
      </c>
      <c r="AU60" s="289">
        <f t="shared" si="4"/>
        <v>15</v>
      </c>
      <c r="AV60" s="289">
        <f t="shared" si="4"/>
        <v>11.5</v>
      </c>
      <c r="AW60" s="289">
        <f t="shared" si="4"/>
        <v>1</v>
      </c>
      <c r="AX60" s="289">
        <f t="shared" si="4"/>
        <v>1</v>
      </c>
      <c r="AY60" s="289">
        <f t="shared" si="4"/>
        <v>25</v>
      </c>
      <c r="AZ60" s="113"/>
      <c r="BA60" s="46"/>
      <c r="BB60" s="46"/>
      <c r="BI60" s="46"/>
      <c r="BJ60" s="46"/>
    </row>
    <row r="61" spans="1:62" s="20" customFormat="1" ht="22.5" customHeight="1">
      <c r="A61" s="215">
        <v>47</v>
      </c>
      <c r="B61" s="295">
        <v>361201011</v>
      </c>
      <c r="C61" s="284" t="s">
        <v>372</v>
      </c>
      <c r="D61" s="285">
        <v>1</v>
      </c>
      <c r="E61" s="285">
        <v>1.5</v>
      </c>
      <c r="F61" s="290">
        <v>2.5</v>
      </c>
      <c r="G61" s="90"/>
      <c r="H61" s="90"/>
      <c r="I61" s="133"/>
      <c r="J61" s="285">
        <v>4</v>
      </c>
      <c r="K61" s="285">
        <v>1.5</v>
      </c>
      <c r="L61" s="285">
        <v>0.5</v>
      </c>
      <c r="M61" s="89"/>
      <c r="N61" s="89"/>
      <c r="O61" s="133"/>
      <c r="P61" s="285">
        <v>1</v>
      </c>
      <c r="Q61" s="285">
        <v>1</v>
      </c>
      <c r="R61" s="285">
        <v>0</v>
      </c>
      <c r="S61" s="89"/>
      <c r="T61" s="89"/>
      <c r="U61" s="133"/>
      <c r="V61" s="84"/>
      <c r="W61" s="89"/>
      <c r="X61" s="90"/>
      <c r="Y61" s="90"/>
      <c r="Z61" s="89"/>
      <c r="AA61" s="286">
        <v>5</v>
      </c>
      <c r="AB61" s="132"/>
      <c r="AC61" s="90"/>
      <c r="AD61" s="89"/>
      <c r="AE61" s="286">
        <v>1</v>
      </c>
      <c r="AF61" s="285">
        <v>1</v>
      </c>
      <c r="AG61" s="90"/>
      <c r="AH61" s="224"/>
      <c r="AI61" s="90"/>
      <c r="AJ61" s="90"/>
      <c r="AK61" s="90"/>
      <c r="AL61" s="90"/>
      <c r="AM61" s="286">
        <v>12</v>
      </c>
      <c r="AN61" s="286">
        <v>18</v>
      </c>
      <c r="AO61" s="286">
        <v>5</v>
      </c>
      <c r="AP61" s="286">
        <v>5</v>
      </c>
      <c r="AQ61" s="132"/>
      <c r="AR61" s="90"/>
      <c r="AS61" s="133"/>
      <c r="AT61" s="289">
        <f t="shared" si="4"/>
        <v>24</v>
      </c>
      <c r="AU61" s="289">
        <f t="shared" si="4"/>
        <v>9</v>
      </c>
      <c r="AV61" s="289">
        <f t="shared" si="4"/>
        <v>8</v>
      </c>
      <c r="AW61" s="289">
        <f t="shared" si="4"/>
        <v>1</v>
      </c>
      <c r="AX61" s="289">
        <f t="shared" si="4"/>
        <v>1</v>
      </c>
      <c r="AY61" s="289">
        <f t="shared" si="4"/>
        <v>17</v>
      </c>
      <c r="AZ61" s="113"/>
      <c r="BA61" s="46"/>
      <c r="BB61" s="46"/>
      <c r="BI61" s="46"/>
      <c r="BJ61" s="46"/>
    </row>
    <row r="62" spans="1:62" s="20" customFormat="1" ht="22.5" customHeight="1">
      <c r="A62" s="215">
        <v>48</v>
      </c>
      <c r="B62" s="295">
        <v>361201243</v>
      </c>
      <c r="C62" s="284" t="s">
        <v>373</v>
      </c>
      <c r="D62" s="285">
        <v>1</v>
      </c>
      <c r="E62" s="285">
        <v>1.5</v>
      </c>
      <c r="F62" s="290">
        <v>1.5</v>
      </c>
      <c r="G62" s="90"/>
      <c r="H62" s="90"/>
      <c r="I62" s="133"/>
      <c r="J62" s="285">
        <v>3.5</v>
      </c>
      <c r="K62" s="285">
        <v>1</v>
      </c>
      <c r="L62" s="285">
        <v>0</v>
      </c>
      <c r="M62" s="89"/>
      <c r="N62" s="89"/>
      <c r="O62" s="133"/>
      <c r="P62" s="285">
        <v>1</v>
      </c>
      <c r="Q62" s="285">
        <v>1</v>
      </c>
      <c r="R62" s="285">
        <v>0.5</v>
      </c>
      <c r="S62" s="89"/>
      <c r="T62" s="89"/>
      <c r="U62" s="133"/>
      <c r="V62" s="84"/>
      <c r="W62" s="89"/>
      <c r="X62" s="90"/>
      <c r="Y62" s="90"/>
      <c r="Z62" s="89"/>
      <c r="AA62" s="286">
        <v>4</v>
      </c>
      <c r="AB62" s="132"/>
      <c r="AC62" s="90"/>
      <c r="AD62" s="89"/>
      <c r="AE62" s="286">
        <v>1</v>
      </c>
      <c r="AF62" s="285">
        <v>1</v>
      </c>
      <c r="AG62" s="90"/>
      <c r="AH62" s="224"/>
      <c r="AI62" s="90"/>
      <c r="AJ62" s="90"/>
      <c r="AK62" s="90"/>
      <c r="AL62" s="90"/>
      <c r="AM62" s="286">
        <v>14.5</v>
      </c>
      <c r="AN62" s="286">
        <v>15</v>
      </c>
      <c r="AO62" s="286">
        <v>6.5</v>
      </c>
      <c r="AP62" s="286">
        <v>3</v>
      </c>
      <c r="AQ62" s="132"/>
      <c r="AR62" s="90"/>
      <c r="AS62" s="133"/>
      <c r="AT62" s="289">
        <f t="shared" si="4"/>
        <v>20.5</v>
      </c>
      <c r="AU62" s="289">
        <f t="shared" si="4"/>
        <v>10</v>
      </c>
      <c r="AV62" s="289">
        <f t="shared" si="4"/>
        <v>5</v>
      </c>
      <c r="AW62" s="289">
        <f t="shared" si="4"/>
        <v>1</v>
      </c>
      <c r="AX62" s="289">
        <f t="shared" si="4"/>
        <v>1</v>
      </c>
      <c r="AY62" s="289">
        <f t="shared" si="4"/>
        <v>18.5</v>
      </c>
      <c r="AZ62" s="113"/>
      <c r="BA62" s="46"/>
      <c r="BB62" s="46"/>
      <c r="BI62" s="46"/>
      <c r="BJ62" s="46"/>
    </row>
    <row r="63" spans="1:62" s="20" customFormat="1" ht="22.5" customHeight="1">
      <c r="A63" s="215">
        <v>49</v>
      </c>
      <c r="B63" s="295">
        <v>361201271</v>
      </c>
      <c r="C63" s="284" t="s">
        <v>374</v>
      </c>
      <c r="D63" s="285">
        <v>2</v>
      </c>
      <c r="E63" s="285">
        <v>1.5</v>
      </c>
      <c r="F63" s="290">
        <v>1.5</v>
      </c>
      <c r="G63" s="90"/>
      <c r="H63" s="90"/>
      <c r="I63" s="133"/>
      <c r="J63" s="285">
        <v>3</v>
      </c>
      <c r="K63" s="285">
        <v>2</v>
      </c>
      <c r="L63" s="285">
        <v>0</v>
      </c>
      <c r="M63" s="89"/>
      <c r="N63" s="89"/>
      <c r="O63" s="133"/>
      <c r="P63" s="285">
        <v>1</v>
      </c>
      <c r="Q63" s="285">
        <v>1</v>
      </c>
      <c r="R63" s="285">
        <v>0</v>
      </c>
      <c r="S63" s="89"/>
      <c r="T63" s="89"/>
      <c r="U63" s="133"/>
      <c r="V63" s="84"/>
      <c r="W63" s="89"/>
      <c r="X63" s="90"/>
      <c r="Y63" s="90"/>
      <c r="Z63" s="89"/>
      <c r="AA63" s="286">
        <v>4</v>
      </c>
      <c r="AB63" s="132"/>
      <c r="AC63" s="90"/>
      <c r="AD63" s="89"/>
      <c r="AE63" s="286">
        <v>0</v>
      </c>
      <c r="AF63" s="285">
        <v>1</v>
      </c>
      <c r="AG63" s="90"/>
      <c r="AH63" s="224"/>
      <c r="AI63" s="90"/>
      <c r="AJ63" s="90"/>
      <c r="AK63" s="90"/>
      <c r="AL63" s="90"/>
      <c r="AM63" s="286">
        <v>12.5</v>
      </c>
      <c r="AN63" s="286">
        <v>11</v>
      </c>
      <c r="AO63" s="286">
        <v>6</v>
      </c>
      <c r="AP63" s="286">
        <v>4.5</v>
      </c>
      <c r="AQ63" s="132"/>
      <c r="AR63" s="90"/>
      <c r="AS63" s="133"/>
      <c r="AT63" s="289">
        <f t="shared" si="4"/>
        <v>17</v>
      </c>
      <c r="AU63" s="289">
        <f t="shared" si="4"/>
        <v>10.5</v>
      </c>
      <c r="AV63" s="289">
        <f t="shared" si="4"/>
        <v>6</v>
      </c>
      <c r="AW63" s="289">
        <f t="shared" si="4"/>
        <v>0</v>
      </c>
      <c r="AX63" s="289">
        <f t="shared" si="4"/>
        <v>1</v>
      </c>
      <c r="AY63" s="289">
        <f t="shared" si="4"/>
        <v>16.5</v>
      </c>
      <c r="AZ63" s="113"/>
      <c r="BA63" s="46"/>
      <c r="BB63" s="46"/>
      <c r="BI63" s="46"/>
      <c r="BJ63" s="46"/>
    </row>
    <row r="64" spans="1:62" s="20" customFormat="1" ht="22.5" customHeight="1" thickBot="1">
      <c r="A64" s="215">
        <v>50</v>
      </c>
      <c r="B64" s="295">
        <v>361201406</v>
      </c>
      <c r="C64" s="284" t="s">
        <v>375</v>
      </c>
      <c r="D64" s="285">
        <v>1.5</v>
      </c>
      <c r="E64" s="285">
        <v>1.5</v>
      </c>
      <c r="F64" s="290">
        <v>1</v>
      </c>
      <c r="G64" s="90"/>
      <c r="H64" s="90"/>
      <c r="I64" s="133"/>
      <c r="J64" s="285">
        <v>4</v>
      </c>
      <c r="K64" s="285">
        <v>1.5</v>
      </c>
      <c r="L64" s="285">
        <v>0.5</v>
      </c>
      <c r="M64" s="89"/>
      <c r="N64" s="89"/>
      <c r="O64" s="133"/>
      <c r="P64" s="285">
        <v>1</v>
      </c>
      <c r="Q64" s="285">
        <v>1</v>
      </c>
      <c r="R64" s="285">
        <v>1</v>
      </c>
      <c r="S64" s="89"/>
      <c r="T64" s="89"/>
      <c r="U64" s="133"/>
      <c r="V64" s="84"/>
      <c r="W64" s="89"/>
      <c r="X64" s="90"/>
      <c r="Y64" s="90"/>
      <c r="Z64" s="89"/>
      <c r="AA64" s="286">
        <v>4</v>
      </c>
      <c r="AB64" s="132"/>
      <c r="AC64" s="90"/>
      <c r="AD64" s="89"/>
      <c r="AE64" s="286">
        <v>1</v>
      </c>
      <c r="AF64" s="285">
        <v>1</v>
      </c>
      <c r="AG64" s="90"/>
      <c r="AH64" s="224"/>
      <c r="AI64" s="90"/>
      <c r="AJ64" s="90"/>
      <c r="AK64" s="90"/>
      <c r="AL64" s="90"/>
      <c r="AM64" s="286">
        <v>13.5</v>
      </c>
      <c r="AN64" s="286">
        <v>17</v>
      </c>
      <c r="AO64" s="286">
        <v>5.5</v>
      </c>
      <c r="AP64" s="286">
        <v>5</v>
      </c>
      <c r="AQ64" s="132"/>
      <c r="AR64" s="90"/>
      <c r="AS64" s="133"/>
      <c r="AT64" s="289">
        <f t="shared" si="4"/>
        <v>23.5</v>
      </c>
      <c r="AU64" s="289">
        <f t="shared" si="4"/>
        <v>9.5</v>
      </c>
      <c r="AV64" s="289">
        <f t="shared" si="4"/>
        <v>7.5</v>
      </c>
      <c r="AW64" s="289">
        <f t="shared" si="4"/>
        <v>1</v>
      </c>
      <c r="AX64" s="289">
        <f t="shared" si="4"/>
        <v>1</v>
      </c>
      <c r="AY64" s="289">
        <f t="shared" si="4"/>
        <v>17.5</v>
      </c>
      <c r="AZ64" s="113"/>
      <c r="BA64" s="46"/>
      <c r="BB64" s="46"/>
      <c r="BC64" s="46"/>
      <c r="BD64" s="46"/>
      <c r="BE64" s="46"/>
      <c r="BF64" s="46"/>
      <c r="BG64" s="46"/>
      <c r="BH64" s="46"/>
      <c r="BI64" s="46"/>
      <c r="BJ64" s="46"/>
    </row>
    <row r="65" spans="1:63" s="20" customFormat="1" ht="23.25" customHeight="1" thickBot="1">
      <c r="A65" s="215">
        <v>51</v>
      </c>
      <c r="B65" s="295">
        <v>361203677</v>
      </c>
      <c r="C65" s="284" t="s">
        <v>376</v>
      </c>
      <c r="D65" s="285">
        <v>1</v>
      </c>
      <c r="E65" s="285">
        <v>1</v>
      </c>
      <c r="F65" s="290">
        <v>0.5</v>
      </c>
      <c r="G65" s="90"/>
      <c r="H65" s="90"/>
      <c r="I65" s="133"/>
      <c r="J65" s="285">
        <v>3</v>
      </c>
      <c r="K65" s="285">
        <v>1.5</v>
      </c>
      <c r="L65" s="285">
        <v>0.5</v>
      </c>
      <c r="M65" s="89"/>
      <c r="N65" s="89"/>
      <c r="O65" s="133"/>
      <c r="P65" s="285">
        <v>1</v>
      </c>
      <c r="Q65" s="285">
        <v>1</v>
      </c>
      <c r="R65" s="285">
        <v>1</v>
      </c>
      <c r="S65" s="89"/>
      <c r="T65" s="89"/>
      <c r="U65" s="133"/>
      <c r="V65" s="84"/>
      <c r="W65" s="89"/>
      <c r="X65" s="90"/>
      <c r="Y65" s="90"/>
      <c r="Z65" s="89"/>
      <c r="AA65" s="286">
        <v>4.5</v>
      </c>
      <c r="AB65" s="132"/>
      <c r="AC65" s="90"/>
      <c r="AD65" s="89"/>
      <c r="AE65" s="286">
        <v>1</v>
      </c>
      <c r="AF65" s="285">
        <v>1</v>
      </c>
      <c r="AG65" s="90"/>
      <c r="AH65" s="224"/>
      <c r="AI65" s="90"/>
      <c r="AJ65" s="90"/>
      <c r="AK65" s="90"/>
      <c r="AL65" s="90"/>
      <c r="AM65" s="286">
        <v>17</v>
      </c>
      <c r="AN65" s="286">
        <v>23</v>
      </c>
      <c r="AO65" s="286">
        <v>11</v>
      </c>
      <c r="AP65" s="286">
        <v>6</v>
      </c>
      <c r="AQ65" s="132"/>
      <c r="AR65" s="90"/>
      <c r="AS65" s="133"/>
      <c r="AT65" s="289">
        <f t="shared" si="4"/>
        <v>28</v>
      </c>
      <c r="AU65" s="289">
        <f t="shared" si="4"/>
        <v>14.5</v>
      </c>
      <c r="AV65" s="289">
        <f t="shared" si="4"/>
        <v>8</v>
      </c>
      <c r="AW65" s="289">
        <f t="shared" si="4"/>
        <v>1</v>
      </c>
      <c r="AX65" s="289">
        <f t="shared" si="4"/>
        <v>1</v>
      </c>
      <c r="AY65" s="289">
        <f t="shared" si="4"/>
        <v>21.5</v>
      </c>
      <c r="AZ65" s="113">
        <f>SUM(AT65:AY65)</f>
        <v>74</v>
      </c>
      <c r="BA65" s="674"/>
      <c r="BB65" s="675"/>
      <c r="BC65" s="675"/>
      <c r="BD65" s="675"/>
      <c r="BE65" s="675"/>
      <c r="BF65" s="675"/>
      <c r="BG65" s="675"/>
      <c r="BH65" s="675"/>
      <c r="BI65" s="675"/>
      <c r="BJ65" s="676"/>
    </row>
    <row r="66" spans="1:63" s="20" customFormat="1" ht="19.5" customHeight="1" thickTop="1" thickBot="1">
      <c r="A66" s="700" t="s">
        <v>115</v>
      </c>
      <c r="B66" s="701"/>
      <c r="C66" s="702"/>
      <c r="D66" s="187">
        <f>(SUM(D15:D65))/51</f>
        <v>1.7058823529411764</v>
      </c>
      <c r="E66" s="187">
        <f>(SUM(E15:E65))/51</f>
        <v>1.4607843137254901</v>
      </c>
      <c r="F66" s="187">
        <f>(SUM(F15:F65))/51</f>
        <v>2</v>
      </c>
      <c r="G66" s="187">
        <f t="shared" ref="G66:AS66" si="7">(SUM(G15:G65))/$BF$10</f>
        <v>0</v>
      </c>
      <c r="H66" s="187">
        <f t="shared" si="7"/>
        <v>0</v>
      </c>
      <c r="I66" s="187">
        <f t="shared" si="7"/>
        <v>0</v>
      </c>
      <c r="J66" s="188">
        <f>(SUM(J15:J65))/51</f>
        <v>3.2352941176470589</v>
      </c>
      <c r="K66" s="188">
        <f>(SUM(K15:K65))/51</f>
        <v>2.0196078431372548</v>
      </c>
      <c r="L66" s="188">
        <f>(SUM(L15:L65))/51</f>
        <v>0.82352941176470584</v>
      </c>
      <c r="M66" s="188">
        <f t="shared" si="7"/>
        <v>0</v>
      </c>
      <c r="N66" s="188">
        <f t="shared" si="7"/>
        <v>0</v>
      </c>
      <c r="O66" s="188">
        <f t="shared" si="7"/>
        <v>0</v>
      </c>
      <c r="P66" s="188">
        <f>(SUM(P15:P65))/51</f>
        <v>0.91176470588235292</v>
      </c>
      <c r="Q66" s="188">
        <f>(SUM(Q15:Q65))/51</f>
        <v>0.92156862745098034</v>
      </c>
      <c r="R66" s="188">
        <f>(SUM(R15:R65))/51</f>
        <v>0.78431372549019607</v>
      </c>
      <c r="S66" s="188">
        <f t="shared" si="7"/>
        <v>0</v>
      </c>
      <c r="T66" s="188">
        <f t="shared" si="7"/>
        <v>0</v>
      </c>
      <c r="U66" s="188">
        <f t="shared" si="7"/>
        <v>0</v>
      </c>
      <c r="V66" s="188">
        <f t="shared" si="7"/>
        <v>0</v>
      </c>
      <c r="W66" s="188">
        <f t="shared" si="7"/>
        <v>0</v>
      </c>
      <c r="X66" s="188">
        <f t="shared" si="7"/>
        <v>0</v>
      </c>
      <c r="Y66" s="188">
        <f t="shared" si="7"/>
        <v>0</v>
      </c>
      <c r="Z66" s="296">
        <f t="shared" si="7"/>
        <v>0</v>
      </c>
      <c r="AA66" s="296">
        <f>(SUM(AA15:AA65))/51</f>
        <v>3.9509803921568629</v>
      </c>
      <c r="AB66" s="188">
        <f t="shared" si="7"/>
        <v>0</v>
      </c>
      <c r="AC66" s="188">
        <f t="shared" si="7"/>
        <v>0</v>
      </c>
      <c r="AD66" s="296">
        <f t="shared" si="7"/>
        <v>0</v>
      </c>
      <c r="AE66" s="296">
        <f>(SUM(AE15:AE65))/51</f>
        <v>0.78431372549019607</v>
      </c>
      <c r="AF66" s="188">
        <f>(SUM(AF15:AF65))/51</f>
        <v>0.98039215686274506</v>
      </c>
      <c r="AG66" s="188">
        <f t="shared" si="7"/>
        <v>0</v>
      </c>
      <c r="AH66" s="188">
        <f t="shared" si="7"/>
        <v>0</v>
      </c>
      <c r="AI66" s="188">
        <f t="shared" si="7"/>
        <v>0</v>
      </c>
      <c r="AJ66" s="188">
        <f t="shared" si="7"/>
        <v>0</v>
      </c>
      <c r="AK66" s="188">
        <f t="shared" si="7"/>
        <v>0</v>
      </c>
      <c r="AL66" s="188">
        <f t="shared" si="7"/>
        <v>0</v>
      </c>
      <c r="AM66" s="188">
        <f>(SUM(AM15:AM65))/51</f>
        <v>14.725490196078431</v>
      </c>
      <c r="AN66" s="188">
        <f>(SUM(AN15:AN65))/51</f>
        <v>16.882352941176471</v>
      </c>
      <c r="AO66" s="188">
        <f>(SUM(AO15:AO65))/51</f>
        <v>7.2058823529411766</v>
      </c>
      <c r="AP66" s="188">
        <f>(SUM(AP15:AP65))/51</f>
        <v>4.9803921568627452</v>
      </c>
      <c r="AQ66" s="188">
        <f t="shared" si="7"/>
        <v>0</v>
      </c>
      <c r="AR66" s="188">
        <f t="shared" si="7"/>
        <v>0</v>
      </c>
      <c r="AS66" s="188">
        <f t="shared" si="7"/>
        <v>0</v>
      </c>
      <c r="AT66" s="190">
        <f t="shared" ref="AT66:AY66" si="8">(SUM(AT15:AT65))/51</f>
        <v>22.735294117647058</v>
      </c>
      <c r="AU66" s="190">
        <f t="shared" si="8"/>
        <v>11.882352941176471</v>
      </c>
      <c r="AV66" s="190">
        <f t="shared" si="8"/>
        <v>8.5882352941176467</v>
      </c>
      <c r="AW66" s="190">
        <f t="shared" si="8"/>
        <v>0.78431372549019607</v>
      </c>
      <c r="AX66" s="190">
        <f t="shared" si="8"/>
        <v>0.98039215686274506</v>
      </c>
      <c r="AY66" s="190">
        <f t="shared" si="8"/>
        <v>18.676470588235293</v>
      </c>
      <c r="AZ66" s="113"/>
      <c r="BA66" s="677"/>
      <c r="BB66" s="678"/>
      <c r="BC66" s="678"/>
      <c r="BD66" s="678"/>
      <c r="BE66" s="678"/>
      <c r="BF66" s="678"/>
      <c r="BG66" s="678"/>
      <c r="BH66" s="678"/>
      <c r="BI66" s="678"/>
      <c r="BJ66" s="679"/>
    </row>
    <row r="67" spans="1:63" s="20" customFormat="1" ht="17.25" customHeight="1" thickTop="1" thickBot="1">
      <c r="A67" s="703" t="s">
        <v>116</v>
      </c>
      <c r="B67" s="704"/>
      <c r="C67" s="705"/>
      <c r="D67" s="191">
        <f t="shared" ref="D67:I67" si="9">D66/BC19</f>
        <v>0.56862745098039214</v>
      </c>
      <c r="E67" s="191">
        <f t="shared" si="9"/>
        <v>0.48692810457516339</v>
      </c>
      <c r="F67" s="191">
        <f t="shared" si="9"/>
        <v>0.5</v>
      </c>
      <c r="G67" s="191" t="e">
        <f t="shared" si="9"/>
        <v>#DIV/0!</v>
      </c>
      <c r="H67" s="191" t="e">
        <f t="shared" si="9"/>
        <v>#DIV/0!</v>
      </c>
      <c r="I67" s="191" t="e">
        <f t="shared" si="9"/>
        <v>#DIV/0!</v>
      </c>
      <c r="J67" s="191">
        <f t="shared" ref="J67:O67" si="10">J66/BC20</f>
        <v>0.80882352941176472</v>
      </c>
      <c r="K67" s="191">
        <f t="shared" si="10"/>
        <v>0.50490196078431371</v>
      </c>
      <c r="L67" s="191">
        <f t="shared" si="10"/>
        <v>0.41176470588235292</v>
      </c>
      <c r="M67" s="191" t="e">
        <f t="shared" si="10"/>
        <v>#DIV/0!</v>
      </c>
      <c r="N67" s="191" t="e">
        <f t="shared" si="10"/>
        <v>#DIV/0!</v>
      </c>
      <c r="O67" s="191" t="e">
        <f t="shared" si="10"/>
        <v>#DIV/0!</v>
      </c>
      <c r="P67" s="191">
        <f t="shared" ref="P67:U67" si="11">P66/BC16</f>
        <v>0.91176470588235292</v>
      </c>
      <c r="Q67" s="191">
        <f t="shared" si="11"/>
        <v>0.92156862745098034</v>
      </c>
      <c r="R67" s="191">
        <f t="shared" si="11"/>
        <v>0.78431372549019607</v>
      </c>
      <c r="S67" s="191" t="e">
        <f t="shared" si="11"/>
        <v>#DIV/0!</v>
      </c>
      <c r="T67" s="191" t="e">
        <f t="shared" si="11"/>
        <v>#DIV/0!</v>
      </c>
      <c r="U67" s="191" t="e">
        <f t="shared" si="11"/>
        <v>#DIV/0!</v>
      </c>
      <c r="V67" s="192" t="e">
        <f t="shared" ref="V67:AA67" si="12">V66/BC17</f>
        <v>#DIV/0!</v>
      </c>
      <c r="W67" s="192" t="e">
        <f t="shared" si="12"/>
        <v>#DIV/0!</v>
      </c>
      <c r="X67" s="192" t="e">
        <f t="shared" si="12"/>
        <v>#DIV/0!</v>
      </c>
      <c r="Y67" s="192" t="e">
        <f t="shared" si="12"/>
        <v>#DIV/0!</v>
      </c>
      <c r="Z67" s="192" t="e">
        <f t="shared" si="12"/>
        <v>#DIV/0!</v>
      </c>
      <c r="AA67" s="192">
        <f t="shared" si="12"/>
        <v>0.79019607843137263</v>
      </c>
      <c r="AB67" s="193" t="e">
        <f t="shared" ref="AB67:AG67" si="13">AB66/BC18</f>
        <v>#DIV/0!</v>
      </c>
      <c r="AC67" s="193" t="e">
        <f t="shared" si="13"/>
        <v>#DIV/0!</v>
      </c>
      <c r="AD67" s="193" t="e">
        <f t="shared" si="13"/>
        <v>#DIV/0!</v>
      </c>
      <c r="AE67" s="193">
        <f t="shared" si="13"/>
        <v>0.78431372549019607</v>
      </c>
      <c r="AF67" s="193">
        <f t="shared" si="13"/>
        <v>0.98039215686274506</v>
      </c>
      <c r="AG67" s="193" t="e">
        <f t="shared" si="13"/>
        <v>#DIV/0!</v>
      </c>
      <c r="AH67" s="194" t="e">
        <f t="shared" ref="AH67:AM67" si="14">AH66/BC21</f>
        <v>#DIV/0!</v>
      </c>
      <c r="AI67" s="194" t="e">
        <f t="shared" si="14"/>
        <v>#DIV/0!</v>
      </c>
      <c r="AJ67" s="194" t="e">
        <f t="shared" si="14"/>
        <v>#DIV/0!</v>
      </c>
      <c r="AK67" s="194" t="e">
        <f t="shared" si="14"/>
        <v>#DIV/0!</v>
      </c>
      <c r="AL67" s="194" t="e">
        <f t="shared" si="14"/>
        <v>#DIV/0!</v>
      </c>
      <c r="AM67" s="194">
        <f t="shared" si="14"/>
        <v>0.73627450980392151</v>
      </c>
      <c r="AN67" s="195">
        <f t="shared" ref="AN67:AS67" si="15">AN66/BC22</f>
        <v>0.67529411764705882</v>
      </c>
      <c r="AO67" s="195">
        <f t="shared" si="15"/>
        <v>0.48039215686274511</v>
      </c>
      <c r="AP67" s="195">
        <f t="shared" si="15"/>
        <v>0.49803921568627452</v>
      </c>
      <c r="AQ67" s="195" t="e">
        <f t="shared" si="15"/>
        <v>#DIV/0!</v>
      </c>
      <c r="AR67" s="195" t="e">
        <f t="shared" si="15"/>
        <v>#DIV/0!</v>
      </c>
      <c r="AS67" s="195" t="e">
        <f t="shared" si="15"/>
        <v>#DIV/0!</v>
      </c>
      <c r="AT67" s="196">
        <f t="shared" ref="AT67:AX67" si="16">AT66/BC24</f>
        <v>0.68894830659536543</v>
      </c>
      <c r="AU67" s="196">
        <f t="shared" si="16"/>
        <v>0.51662404092071612</v>
      </c>
      <c r="AV67" s="196">
        <f t="shared" si="16"/>
        <v>0.50519031141868509</v>
      </c>
      <c r="AW67" s="196">
        <f t="shared" si="16"/>
        <v>0.78431372549019607</v>
      </c>
      <c r="AX67" s="196">
        <f t="shared" si="16"/>
        <v>0.98039215686274506</v>
      </c>
      <c r="AY67" s="196">
        <f>AY66/BH24</f>
        <v>0.74705882352941178</v>
      </c>
      <c r="AZ67" s="197"/>
      <c r="BA67" s="680"/>
      <c r="BB67" s="681"/>
      <c r="BC67" s="681"/>
      <c r="BD67" s="681"/>
      <c r="BE67" s="681"/>
      <c r="BF67" s="681"/>
      <c r="BG67" s="681"/>
      <c r="BH67" s="681"/>
      <c r="BI67" s="681"/>
      <c r="BJ67" s="682"/>
    </row>
    <row r="68" spans="1:63" s="20" customFormat="1" ht="13.5" thickTop="1">
      <c r="B68" s="198"/>
      <c r="AT68" s="200"/>
      <c r="AU68" s="201"/>
      <c r="AW68" s="201"/>
      <c r="AX68" s="201"/>
      <c r="AY68" s="201"/>
    </row>
    <row r="69" spans="1:63" s="20" customFormat="1" ht="12.75">
      <c r="A69" s="706" t="s">
        <v>117</v>
      </c>
      <c r="B69" s="706"/>
      <c r="C69" s="707"/>
      <c r="D69" s="707"/>
      <c r="E69" s="707"/>
      <c r="F69" s="707"/>
      <c r="G69" s="203"/>
      <c r="H69" s="203"/>
      <c r="I69" s="706"/>
      <c r="J69" s="706"/>
      <c r="K69" s="706"/>
      <c r="L69" s="706"/>
      <c r="M69" s="706"/>
      <c r="N69" s="706"/>
      <c r="O69" s="706"/>
      <c r="P69" s="706"/>
      <c r="Q69" s="706"/>
      <c r="R69" s="706"/>
      <c r="S69" s="706"/>
      <c r="T69" s="706"/>
      <c r="U69" s="706"/>
      <c r="W69" s="709" t="s">
        <v>201</v>
      </c>
      <c r="X69" s="709"/>
      <c r="Y69" s="709"/>
      <c r="Z69" s="709"/>
      <c r="AA69" s="709"/>
      <c r="AB69" s="709"/>
      <c r="AC69" s="709"/>
      <c r="AD69" s="709"/>
      <c r="AE69" s="709"/>
      <c r="AF69" s="709"/>
      <c r="AG69" s="709"/>
      <c r="AH69" s="709"/>
      <c r="AI69" s="709"/>
      <c r="AJ69" s="709"/>
      <c r="AK69" s="709"/>
      <c r="AL69" s="709"/>
      <c r="AM69" s="709"/>
      <c r="AN69" s="709"/>
      <c r="AO69" s="709"/>
      <c r="AP69" s="709"/>
      <c r="AQ69" s="709"/>
      <c r="AR69" s="709"/>
      <c r="AS69" s="709"/>
      <c r="AT69" s="709"/>
      <c r="AU69" s="709"/>
      <c r="AV69" s="709"/>
      <c r="AW69" s="709"/>
      <c r="AX69" s="709"/>
      <c r="AY69" s="709"/>
      <c r="AZ69" s="708"/>
      <c r="BA69" s="708"/>
      <c r="BB69" s="708"/>
      <c r="BC69" s="708"/>
      <c r="BD69" s="708"/>
      <c r="BE69" s="708"/>
      <c r="BF69" s="205"/>
      <c r="BG69" s="706" t="s">
        <v>120</v>
      </c>
      <c r="BH69" s="706"/>
      <c r="BI69" s="706"/>
      <c r="BJ69" s="706"/>
    </row>
    <row r="70" spans="1:63" s="20" customFormat="1" ht="12.75">
      <c r="B70" s="198"/>
    </row>
    <row r="71" spans="1:63" s="20" customFormat="1" ht="12.75">
      <c r="B71" s="206" t="s">
        <v>121</v>
      </c>
      <c r="F71" s="709" t="s">
        <v>122</v>
      </c>
      <c r="G71" s="709"/>
      <c r="H71" s="709"/>
      <c r="I71" s="709"/>
      <c r="J71" s="709"/>
      <c r="K71" s="709"/>
      <c r="L71" s="709"/>
      <c r="M71" s="709"/>
      <c r="N71" s="709"/>
      <c r="O71" s="709"/>
      <c r="P71" s="709"/>
      <c r="Q71" s="709"/>
      <c r="R71" s="709"/>
      <c r="S71" s="709"/>
      <c r="T71" s="709"/>
      <c r="AA71" s="710" t="s">
        <v>202</v>
      </c>
      <c r="AB71" s="710"/>
      <c r="AC71" s="710"/>
      <c r="AD71" s="710"/>
      <c r="AE71" s="710"/>
      <c r="AF71" s="710"/>
      <c r="AG71" s="710"/>
      <c r="AH71" s="710"/>
      <c r="AI71" s="710"/>
      <c r="AJ71" s="710"/>
      <c r="AK71" s="710"/>
      <c r="AL71" s="710"/>
      <c r="AM71" s="710"/>
      <c r="AN71" s="710"/>
      <c r="AO71" s="710"/>
      <c r="AP71" s="710"/>
      <c r="AQ71" s="710"/>
      <c r="AR71" s="710"/>
      <c r="AS71" s="710"/>
      <c r="AT71" s="710"/>
      <c r="AU71" s="710"/>
      <c r="AV71" s="710"/>
      <c r="AW71" s="710"/>
      <c r="AX71" s="710"/>
      <c r="AY71" s="710"/>
      <c r="BE71" s="711" t="s">
        <v>124</v>
      </c>
      <c r="BF71" s="711"/>
      <c r="BG71" s="711"/>
      <c r="BH71" s="711"/>
      <c r="BI71" s="711"/>
      <c r="BJ71" s="204"/>
      <c r="BK71" s="204"/>
    </row>
    <row r="72" spans="1:63" s="20" customFormat="1" ht="12.75">
      <c r="B72" s="198"/>
    </row>
    <row r="73" spans="1:63" s="20" customFormat="1">
      <c r="B73" s="198"/>
      <c r="AZ73" s="46"/>
      <c r="BA73" s="46"/>
      <c r="BB73" s="46"/>
      <c r="BI73"/>
    </row>
    <row r="74" spans="1:63" s="20" customFormat="1">
      <c r="B74" s="198"/>
      <c r="AZ74" s="40"/>
      <c r="BA74" s="40"/>
      <c r="BB74" s="40"/>
      <c r="BI74"/>
      <c r="BJ74" s="208"/>
    </row>
    <row r="75" spans="1:63" s="20" customFormat="1">
      <c r="B75" s="198"/>
      <c r="AZ75" s="209"/>
      <c r="BA75" s="210"/>
      <c r="BB75" s="210"/>
      <c r="BI75"/>
    </row>
    <row r="76" spans="1:63" s="20" customFormat="1">
      <c r="B76" s="198"/>
      <c r="AZ76" s="46"/>
      <c r="BA76" s="212"/>
      <c r="BB76" s="212"/>
      <c r="BI76"/>
    </row>
    <row r="77" spans="1:63" s="20" customFormat="1" ht="15" customHeight="1">
      <c r="B77" s="198"/>
      <c r="AW77"/>
      <c r="BI77"/>
    </row>
    <row r="78" spans="1:63" s="11" customFormat="1" ht="11.25">
      <c r="B78" s="214"/>
    </row>
  </sheetData>
  <protectedRanges>
    <protectedRange sqref="AQ21:AS65 AZ15:AZ67 AS68 G21:I65 M21:O65 B66:AY67 S21:Z65 AB21:AD65 AG21:AL65" name="نطاق3"/>
    <protectedRange sqref="C69" name="نطاق4_1"/>
    <protectedRange sqref="BC47:BH47" name="نطاق3_1"/>
    <protectedRange sqref="AQ16:AS20 M16:O20 S16:Z20 G15:I20 AQ15:AY15 AT16:AY65 M15:AL15 AA16:AA65 AB16:AD20 AG16:AL20 AE16:AF65 P16:R65" name="نطاق3_2"/>
    <protectedRange sqref="C10" name="نطاق2_1_1"/>
    <protectedRange sqref="AM15:AP65" name="نطاق3_2_2"/>
    <protectedRange sqref="C29:C65" name="نطاق3_1_4"/>
    <protectedRange sqref="C15 C21:C24" name="نطاق3_1_1_3"/>
    <protectedRange sqref="C17:C19" name="نطاق3_1_1_1_2"/>
    <protectedRange sqref="B15" name="نطاق3_1_2_2"/>
    <protectedRange sqref="D15:F65" name="نطاق3_2_4"/>
    <protectedRange sqref="J15:L65" name="نطاق3_2_5"/>
  </protectedRanges>
  <mergeCells count="60">
    <mergeCell ref="AZ69:BE69"/>
    <mergeCell ref="BG69:BJ69"/>
    <mergeCell ref="F71:T71"/>
    <mergeCell ref="AA71:AY71"/>
    <mergeCell ref="BE71:BI71"/>
    <mergeCell ref="W69:AY69"/>
    <mergeCell ref="A66:C66"/>
    <mergeCell ref="A67:C67"/>
    <mergeCell ref="A69:B69"/>
    <mergeCell ref="C69:F69"/>
    <mergeCell ref="I69:U69"/>
    <mergeCell ref="BA65:BJ67"/>
    <mergeCell ref="BA13:BE13"/>
    <mergeCell ref="BG13:BJ13"/>
    <mergeCell ref="BI16:BJ16"/>
    <mergeCell ref="BI19:BJ19"/>
    <mergeCell ref="BI20:BJ20"/>
    <mergeCell ref="BI21:BJ21"/>
    <mergeCell ref="BI22:BJ22"/>
    <mergeCell ref="BI23:BJ23"/>
    <mergeCell ref="BI24:BJ24"/>
    <mergeCell ref="BA26:BE27"/>
    <mergeCell ref="BG26:BJ27"/>
    <mergeCell ref="D12:AY12"/>
    <mergeCell ref="BG12:BJ12"/>
    <mergeCell ref="A13:A14"/>
    <mergeCell ref="B13:B14"/>
    <mergeCell ref="C13:C14"/>
    <mergeCell ref="D13:I13"/>
    <mergeCell ref="J13:O13"/>
    <mergeCell ref="P13:U13"/>
    <mergeCell ref="V13:AA13"/>
    <mergeCell ref="AT13:AY13"/>
    <mergeCell ref="A10:B10"/>
    <mergeCell ref="D10:E10"/>
    <mergeCell ref="F10:M10"/>
    <mergeCell ref="AZ10:BC10"/>
    <mergeCell ref="BH10:BJ10"/>
    <mergeCell ref="A11:B11"/>
    <mergeCell ref="D11:U11"/>
    <mergeCell ref="V11:AY11"/>
    <mergeCell ref="BA11:BE11"/>
    <mergeCell ref="BH11:BJ11"/>
    <mergeCell ref="A5:BJ5"/>
    <mergeCell ref="A6:BJ6"/>
    <mergeCell ref="AZ7:AZ8"/>
    <mergeCell ref="P8:S9"/>
    <mergeCell ref="AI8:AK9"/>
    <mergeCell ref="A9:B9"/>
    <mergeCell ref="D9:E9"/>
    <mergeCell ref="F9:M9"/>
    <mergeCell ref="AZ9:BC9"/>
    <mergeCell ref="BH9:BJ9"/>
    <mergeCell ref="A1:F1"/>
    <mergeCell ref="S1:V3"/>
    <mergeCell ref="AZ1:BJ1"/>
    <mergeCell ref="A2:F2"/>
    <mergeCell ref="AZ2:BJ2"/>
    <mergeCell ref="A3:F3"/>
    <mergeCell ref="AZ3:B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2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377</v>
      </c>
      <c r="D9" s="639" t="s">
        <v>378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/>
      <c r="Y9" s="19"/>
      <c r="Z9" s="19"/>
      <c r="AA9" s="19" t="s">
        <v>28</v>
      </c>
      <c r="AB9" s="19"/>
      <c r="AC9" s="19" t="s">
        <v>28</v>
      </c>
      <c r="AD9" s="19"/>
      <c r="AE9" s="18"/>
      <c r="AF9" s="18"/>
      <c r="AG9" s="18"/>
      <c r="AH9" s="18" t="s">
        <v>28</v>
      </c>
      <c r="AI9" s="18"/>
      <c r="AJ9" s="18" t="s">
        <v>28</v>
      </c>
      <c r="AK9" s="18"/>
      <c r="AL9" s="18"/>
      <c r="AM9" s="18" t="s">
        <v>28</v>
      </c>
      <c r="AN9" s="636"/>
      <c r="AO9" s="636"/>
      <c r="AP9" s="636"/>
      <c r="AQ9" s="636"/>
      <c r="BH9" s="644"/>
      <c r="BI9" s="644"/>
      <c r="BJ9" s="644"/>
      <c r="BK9" s="644"/>
      <c r="BL9" s="25"/>
      <c r="BM9" s="25"/>
      <c r="BN9" s="26"/>
      <c r="BO9" s="26" t="s">
        <v>379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27" t="s">
        <v>380</v>
      </c>
      <c r="D10" s="654"/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7"/>
      <c r="BO10" s="37">
        <v>51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58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12</v>
      </c>
      <c r="H14" s="61" t="s">
        <v>15</v>
      </c>
      <c r="I14" s="61" t="s">
        <v>19</v>
      </c>
      <c r="J14" s="62" t="s">
        <v>22</v>
      </c>
      <c r="K14" s="59" t="s">
        <v>6</v>
      </c>
      <c r="L14" s="59" t="s">
        <v>7</v>
      </c>
      <c r="M14" s="59" t="s">
        <v>10</v>
      </c>
      <c r="N14" s="59" t="s">
        <v>12</v>
      </c>
      <c r="O14" s="60" t="s">
        <v>15</v>
      </c>
      <c r="P14" s="60" t="s">
        <v>19</v>
      </c>
      <c r="Q14" s="62" t="s">
        <v>22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15</v>
      </c>
      <c r="W14" s="60" t="s">
        <v>19</v>
      </c>
      <c r="X14" s="62" t="s">
        <v>22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19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17</v>
      </c>
      <c r="AK14" s="65" t="s">
        <v>19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19</v>
      </c>
      <c r="AS14" s="66" t="s">
        <v>21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12</v>
      </c>
      <c r="BE14" s="61" t="s">
        <v>17</v>
      </c>
      <c r="BF14" s="61" t="s">
        <v>19</v>
      </c>
      <c r="BG14" s="62" t="s">
        <v>22</v>
      </c>
      <c r="BH14" s="57" t="s">
        <v>53</v>
      </c>
    </row>
    <row r="15" spans="1:72" s="20" customFormat="1" ht="16.5" thickTop="1" thickBot="1">
      <c r="A15" s="215">
        <v>1</v>
      </c>
      <c r="B15" s="297">
        <v>321225092</v>
      </c>
      <c r="C15" s="298" t="s">
        <v>381</v>
      </c>
      <c r="D15" s="98">
        <v>3.5</v>
      </c>
      <c r="E15" s="198"/>
      <c r="F15" s="112">
        <v>1.5</v>
      </c>
      <c r="G15" s="112">
        <v>1</v>
      </c>
      <c r="H15" s="94"/>
      <c r="I15" s="94"/>
      <c r="J15" s="82"/>
      <c r="K15" s="98">
        <v>5</v>
      </c>
      <c r="L15" s="98"/>
      <c r="M15" s="98">
        <v>1</v>
      </c>
      <c r="N15" s="98">
        <v>2</v>
      </c>
      <c r="O15" s="112"/>
      <c r="P15" s="112"/>
      <c r="Q15" s="125"/>
      <c r="R15" s="98">
        <v>1</v>
      </c>
      <c r="S15" s="98"/>
      <c r="T15" s="98">
        <v>1</v>
      </c>
      <c r="U15" s="98"/>
      <c r="V15" s="112"/>
      <c r="W15" s="112"/>
      <c r="X15" s="125"/>
      <c r="Y15" s="98"/>
      <c r="Z15" s="112"/>
      <c r="AA15" s="112"/>
      <c r="AB15" s="129"/>
      <c r="AC15" s="129"/>
      <c r="AD15" s="129"/>
      <c r="AE15" s="98">
        <v>4</v>
      </c>
      <c r="AF15" s="299"/>
      <c r="AG15" s="94"/>
      <c r="AH15" s="94"/>
      <c r="AI15" s="94"/>
      <c r="AJ15" s="98">
        <v>2</v>
      </c>
      <c r="AK15" s="300">
        <v>2</v>
      </c>
      <c r="AL15" s="94"/>
      <c r="AM15" s="301"/>
      <c r="AN15" s="94"/>
      <c r="AO15" s="94"/>
      <c r="AP15" s="94"/>
      <c r="AQ15" s="94"/>
      <c r="AR15" s="94"/>
      <c r="AS15" s="302">
        <v>10</v>
      </c>
      <c r="AT15" s="184">
        <v>11.5</v>
      </c>
      <c r="AU15" s="104"/>
      <c r="AV15" s="104">
        <v>4</v>
      </c>
      <c r="AW15" s="241">
        <v>10.5</v>
      </c>
      <c r="AX15" s="106"/>
      <c r="AY15" s="99"/>
      <c r="AZ15" s="107"/>
      <c r="BA15" s="109">
        <f>AT15+AM15+AF15+Y15+R15+K15+D15</f>
        <v>21</v>
      </c>
      <c r="BB15" s="109">
        <f t="shared" ref="BB15:BG30" si="0">AU15+AN15+AG15+Z15+S15+L15+E15</f>
        <v>0</v>
      </c>
      <c r="BC15" s="109">
        <f t="shared" si="0"/>
        <v>7.5</v>
      </c>
      <c r="BD15" s="109">
        <f t="shared" si="0"/>
        <v>13.5</v>
      </c>
      <c r="BE15" s="109">
        <f t="shared" si="0"/>
        <v>2</v>
      </c>
      <c r="BF15" s="109">
        <f t="shared" si="0"/>
        <v>2</v>
      </c>
      <c r="BG15" s="109">
        <f t="shared" si="0"/>
        <v>14</v>
      </c>
      <c r="BH15" s="113">
        <f>SUM(BA15:BG15)</f>
        <v>60</v>
      </c>
      <c r="BI15" s="114" t="s">
        <v>50</v>
      </c>
      <c r="BJ15" s="115"/>
      <c r="BK15" s="116" t="s">
        <v>6</v>
      </c>
      <c r="BL15" s="116" t="s">
        <v>7</v>
      </c>
      <c r="BM15" s="116" t="s">
        <v>10</v>
      </c>
      <c r="BN15" s="117" t="s">
        <v>382</v>
      </c>
      <c r="BO15" s="117" t="s">
        <v>383</v>
      </c>
      <c r="BP15" s="117" t="s">
        <v>19</v>
      </c>
      <c r="BQ15" s="119" t="s">
        <v>22</v>
      </c>
      <c r="BR15" s="40"/>
      <c r="BS15" s="40"/>
    </row>
    <row r="16" spans="1:72" s="20" customFormat="1" ht="15.75" thickBot="1">
      <c r="A16" s="215">
        <v>2</v>
      </c>
      <c r="B16" s="303">
        <v>332202240</v>
      </c>
      <c r="C16" s="304" t="s">
        <v>137</v>
      </c>
      <c r="D16" s="98">
        <v>5</v>
      </c>
      <c r="E16" s="84"/>
      <c r="F16" s="112">
        <v>1</v>
      </c>
      <c r="G16" s="112">
        <v>2</v>
      </c>
      <c r="H16" s="129"/>
      <c r="I16" s="129"/>
      <c r="J16" s="125"/>
      <c r="K16" s="98">
        <v>5.5</v>
      </c>
      <c r="L16" s="98"/>
      <c r="M16" s="98">
        <v>2</v>
      </c>
      <c r="N16" s="98">
        <v>2</v>
      </c>
      <c r="O16" s="112"/>
      <c r="P16" s="112"/>
      <c r="Q16" s="125"/>
      <c r="R16" s="98">
        <v>0.5</v>
      </c>
      <c r="S16" s="98"/>
      <c r="T16" s="98">
        <v>1</v>
      </c>
      <c r="U16" s="98"/>
      <c r="V16" s="112"/>
      <c r="W16" s="112"/>
      <c r="X16" s="125"/>
      <c r="Y16" s="98"/>
      <c r="Z16" s="112"/>
      <c r="AA16" s="112"/>
      <c r="AB16" s="129"/>
      <c r="AC16" s="129"/>
      <c r="AD16" s="129"/>
      <c r="AE16" s="98">
        <v>4</v>
      </c>
      <c r="AF16" s="305"/>
      <c r="AG16" s="129"/>
      <c r="AH16" s="129"/>
      <c r="AI16" s="129"/>
      <c r="AJ16" s="98">
        <v>2</v>
      </c>
      <c r="AK16" s="250">
        <v>2</v>
      </c>
      <c r="AL16" s="129"/>
      <c r="AM16" s="251"/>
      <c r="AN16" s="129"/>
      <c r="AO16" s="129"/>
      <c r="AP16" s="129"/>
      <c r="AQ16" s="129"/>
      <c r="AR16" s="129"/>
      <c r="AS16" s="302">
        <v>18.5</v>
      </c>
      <c r="AT16" s="184">
        <v>16.5</v>
      </c>
      <c r="AU16" s="104"/>
      <c r="AV16" s="104">
        <v>8</v>
      </c>
      <c r="AW16" s="241">
        <v>10</v>
      </c>
      <c r="AX16" s="132"/>
      <c r="AY16" s="90"/>
      <c r="AZ16" s="133"/>
      <c r="BA16" s="109">
        <f t="shared" ref="BA16:BG65" si="1">AT16+AM16+AF16+Y16+R16+K16+D16</f>
        <v>27.5</v>
      </c>
      <c r="BB16" s="109">
        <f t="shared" si="0"/>
        <v>0</v>
      </c>
      <c r="BC16" s="109">
        <f t="shared" si="0"/>
        <v>12</v>
      </c>
      <c r="BD16" s="109">
        <f t="shared" si="0"/>
        <v>14</v>
      </c>
      <c r="BE16" s="109">
        <f t="shared" si="0"/>
        <v>2</v>
      </c>
      <c r="BF16" s="109">
        <f t="shared" si="0"/>
        <v>2</v>
      </c>
      <c r="BG16" s="109">
        <f t="shared" si="0"/>
        <v>22.5</v>
      </c>
      <c r="BH16" s="113">
        <f>SUM(BA16:BG16)</f>
        <v>80</v>
      </c>
      <c r="BI16" s="134">
        <f>SUM(BK16:BQ16)</f>
        <v>2</v>
      </c>
      <c r="BJ16" s="135"/>
      <c r="BK16" s="136">
        <v>1</v>
      </c>
      <c r="BL16" s="136"/>
      <c r="BM16" s="136">
        <v>1</v>
      </c>
      <c r="BN16" s="136"/>
      <c r="BO16" s="136"/>
      <c r="BP16" s="136"/>
      <c r="BQ16" s="136"/>
      <c r="BR16" s="686" t="s">
        <v>47</v>
      </c>
      <c r="BS16" s="687"/>
    </row>
    <row r="17" spans="1:71" s="20" customFormat="1" ht="15.75" thickBot="1">
      <c r="A17" s="215">
        <v>3</v>
      </c>
      <c r="B17" s="303">
        <v>341204124</v>
      </c>
      <c r="C17" s="304" t="s">
        <v>146</v>
      </c>
      <c r="D17" s="98">
        <v>5.5</v>
      </c>
      <c r="E17" s="84"/>
      <c r="F17" s="112">
        <v>1.5</v>
      </c>
      <c r="G17" s="112">
        <v>2</v>
      </c>
      <c r="H17" s="94"/>
      <c r="I17" s="94"/>
      <c r="J17" s="138"/>
      <c r="K17" s="98">
        <v>5.5</v>
      </c>
      <c r="L17" s="98"/>
      <c r="M17" s="98">
        <v>1</v>
      </c>
      <c r="N17" s="98">
        <v>2</v>
      </c>
      <c r="O17" s="112"/>
      <c r="P17" s="112"/>
      <c r="Q17" s="125"/>
      <c r="R17" s="98">
        <v>0.5</v>
      </c>
      <c r="S17" s="98"/>
      <c r="T17" s="98">
        <v>1</v>
      </c>
      <c r="U17" s="98"/>
      <c r="V17" s="112"/>
      <c r="W17" s="112"/>
      <c r="X17" s="125"/>
      <c r="Y17" s="98"/>
      <c r="Z17" s="112"/>
      <c r="AA17" s="112"/>
      <c r="AB17" s="129"/>
      <c r="AC17" s="129"/>
      <c r="AD17" s="129"/>
      <c r="AE17" s="98">
        <v>4</v>
      </c>
      <c r="AF17" s="305"/>
      <c r="AG17" s="129"/>
      <c r="AH17" s="129"/>
      <c r="AI17" s="129"/>
      <c r="AJ17" s="98">
        <v>2</v>
      </c>
      <c r="AK17" s="250">
        <v>2</v>
      </c>
      <c r="AL17" s="129"/>
      <c r="AM17" s="251"/>
      <c r="AN17" s="129"/>
      <c r="AO17" s="129"/>
      <c r="AP17" s="129"/>
      <c r="AQ17" s="129"/>
      <c r="AR17" s="129"/>
      <c r="AS17" s="302">
        <v>11.5</v>
      </c>
      <c r="AT17" s="184">
        <v>7</v>
      </c>
      <c r="AU17" s="104"/>
      <c r="AV17" s="104">
        <v>7</v>
      </c>
      <c r="AW17" s="241">
        <v>7.5</v>
      </c>
      <c r="AX17" s="132"/>
      <c r="AY17" s="90"/>
      <c r="AZ17" s="133"/>
      <c r="BA17" s="109">
        <f t="shared" si="1"/>
        <v>18.5</v>
      </c>
      <c r="BB17" s="109">
        <f t="shared" si="0"/>
        <v>0</v>
      </c>
      <c r="BC17" s="109">
        <f t="shared" si="0"/>
        <v>10.5</v>
      </c>
      <c r="BD17" s="109">
        <f t="shared" si="0"/>
        <v>11.5</v>
      </c>
      <c r="BE17" s="109">
        <f t="shared" si="0"/>
        <v>2</v>
      </c>
      <c r="BF17" s="109">
        <f t="shared" si="0"/>
        <v>2</v>
      </c>
      <c r="BG17" s="109">
        <f t="shared" si="0"/>
        <v>15.5</v>
      </c>
      <c r="BH17" s="113">
        <f t="shared" ref="BH17:BH31" si="2">SUM(BA17:BG17)</f>
        <v>60</v>
      </c>
      <c r="BI17" s="134">
        <f t="shared" ref="BI17:BI22" si="3">SUM(BK17:BQ17)</f>
        <v>4</v>
      </c>
      <c r="BJ17" s="135"/>
      <c r="BK17" s="136"/>
      <c r="BL17" s="136"/>
      <c r="BM17" s="136"/>
      <c r="BN17" s="136"/>
      <c r="BO17" s="136"/>
      <c r="BP17" s="136"/>
      <c r="BQ17" s="136">
        <v>4</v>
      </c>
      <c r="BR17" s="140"/>
      <c r="BS17" s="141" t="s">
        <v>57</v>
      </c>
    </row>
    <row r="18" spans="1:71" s="20" customFormat="1" ht="15.75" thickBot="1">
      <c r="A18" s="215">
        <v>4</v>
      </c>
      <c r="B18" s="306">
        <v>341204201</v>
      </c>
      <c r="C18" s="307" t="s">
        <v>268</v>
      </c>
      <c r="D18" s="98">
        <v>3</v>
      </c>
      <c r="E18" s="84"/>
      <c r="F18" s="112">
        <v>1</v>
      </c>
      <c r="G18" s="112">
        <v>1</v>
      </c>
      <c r="H18" s="94"/>
      <c r="I18" s="94"/>
      <c r="J18" s="138"/>
      <c r="K18" s="98">
        <v>6</v>
      </c>
      <c r="L18" s="98"/>
      <c r="M18" s="98">
        <v>2</v>
      </c>
      <c r="N18" s="98">
        <v>2</v>
      </c>
      <c r="O18" s="112"/>
      <c r="P18" s="112"/>
      <c r="Q18" s="125"/>
      <c r="R18" s="98">
        <v>1</v>
      </c>
      <c r="S18" s="98"/>
      <c r="T18" s="98">
        <v>1</v>
      </c>
      <c r="U18" s="98"/>
      <c r="V18" s="112"/>
      <c r="W18" s="112"/>
      <c r="X18" s="125"/>
      <c r="Y18" s="98"/>
      <c r="Z18" s="112"/>
      <c r="AA18" s="112"/>
      <c r="AB18" s="129"/>
      <c r="AC18" s="129"/>
      <c r="AD18" s="129"/>
      <c r="AE18" s="98">
        <v>4</v>
      </c>
      <c r="AF18" s="305"/>
      <c r="AG18" s="129"/>
      <c r="AH18" s="129"/>
      <c r="AI18" s="129"/>
      <c r="AJ18" s="98">
        <v>2</v>
      </c>
      <c r="AK18" s="250">
        <v>2</v>
      </c>
      <c r="AL18" s="129"/>
      <c r="AM18" s="251"/>
      <c r="AN18" s="129"/>
      <c r="AO18" s="129"/>
      <c r="AP18" s="129"/>
      <c r="AQ18" s="129"/>
      <c r="AR18" s="129"/>
      <c r="AS18" s="302">
        <v>15</v>
      </c>
      <c r="AT18" s="246">
        <v>12</v>
      </c>
      <c r="AU18" s="104"/>
      <c r="AV18" s="104">
        <v>7</v>
      </c>
      <c r="AW18" s="241">
        <v>11</v>
      </c>
      <c r="AX18" s="132"/>
      <c r="AY18" s="90"/>
      <c r="AZ18" s="133"/>
      <c r="BA18" s="109">
        <f t="shared" si="1"/>
        <v>22</v>
      </c>
      <c r="BB18" s="109">
        <f t="shared" si="0"/>
        <v>0</v>
      </c>
      <c r="BC18" s="109">
        <f t="shared" si="0"/>
        <v>11</v>
      </c>
      <c r="BD18" s="109">
        <f t="shared" si="0"/>
        <v>14</v>
      </c>
      <c r="BE18" s="109">
        <f t="shared" si="0"/>
        <v>2</v>
      </c>
      <c r="BF18" s="109">
        <f t="shared" si="0"/>
        <v>2</v>
      </c>
      <c r="BG18" s="109">
        <f t="shared" si="0"/>
        <v>19</v>
      </c>
      <c r="BH18" s="113">
        <f t="shared" si="2"/>
        <v>70</v>
      </c>
      <c r="BI18" s="134">
        <f>SUM(BK18:BQ18)</f>
        <v>4</v>
      </c>
      <c r="BJ18" s="135"/>
      <c r="BK18" s="136"/>
      <c r="BL18" s="136"/>
      <c r="BM18" s="136"/>
      <c r="BN18" s="136"/>
      <c r="BO18" s="136">
        <v>2</v>
      </c>
      <c r="BP18" s="136">
        <v>2</v>
      </c>
      <c r="BQ18" s="136"/>
      <c r="BR18" s="140"/>
      <c r="BS18" s="141" t="s">
        <v>142</v>
      </c>
    </row>
    <row r="19" spans="1:71" s="20" customFormat="1" ht="16.5" thickTop="1" thickBot="1">
      <c r="A19" s="215">
        <v>5</v>
      </c>
      <c r="B19" s="297">
        <v>341205845</v>
      </c>
      <c r="C19" s="298" t="s">
        <v>384</v>
      </c>
      <c r="D19" s="98">
        <v>2</v>
      </c>
      <c r="E19" s="84"/>
      <c r="F19" s="112">
        <v>1</v>
      </c>
      <c r="G19" s="112">
        <v>2</v>
      </c>
      <c r="H19" s="94"/>
      <c r="I19" s="94"/>
      <c r="J19" s="82"/>
      <c r="K19" s="98">
        <v>5.5</v>
      </c>
      <c r="L19" s="98"/>
      <c r="M19" s="98">
        <v>1</v>
      </c>
      <c r="N19" s="98">
        <v>2</v>
      </c>
      <c r="O19" s="112"/>
      <c r="P19" s="112"/>
      <c r="Q19" s="125"/>
      <c r="R19" s="98">
        <v>0.5</v>
      </c>
      <c r="S19" s="98"/>
      <c r="T19" s="98">
        <v>1</v>
      </c>
      <c r="U19" s="98"/>
      <c r="V19" s="112"/>
      <c r="W19" s="112"/>
      <c r="X19" s="125"/>
      <c r="Y19" s="98"/>
      <c r="Z19" s="112"/>
      <c r="AA19" s="112"/>
      <c r="AB19" s="129"/>
      <c r="AC19" s="129"/>
      <c r="AD19" s="129"/>
      <c r="AE19" s="98">
        <v>4</v>
      </c>
      <c r="AF19" s="305"/>
      <c r="AG19" s="129"/>
      <c r="AH19" s="129"/>
      <c r="AI19" s="129"/>
      <c r="AJ19" s="98">
        <v>2</v>
      </c>
      <c r="AK19" s="250">
        <v>2</v>
      </c>
      <c r="AL19" s="129"/>
      <c r="AM19" s="251"/>
      <c r="AN19" s="129"/>
      <c r="AO19" s="129"/>
      <c r="AP19" s="129"/>
      <c r="AQ19" s="129"/>
      <c r="AR19" s="129"/>
      <c r="AS19" s="302">
        <v>18.5</v>
      </c>
      <c r="AT19" s="247">
        <v>12</v>
      </c>
      <c r="AU19" s="151"/>
      <c r="AV19" s="151">
        <v>8</v>
      </c>
      <c r="AW19" s="246">
        <v>13.5</v>
      </c>
      <c r="AX19" s="132"/>
      <c r="AY19" s="90"/>
      <c r="AZ19" s="133"/>
      <c r="BA19" s="109">
        <f t="shared" si="1"/>
        <v>20</v>
      </c>
      <c r="BB19" s="109">
        <f t="shared" si="0"/>
        <v>0</v>
      </c>
      <c r="BC19" s="109">
        <f t="shared" si="0"/>
        <v>11</v>
      </c>
      <c r="BD19" s="109">
        <f t="shared" si="0"/>
        <v>17.5</v>
      </c>
      <c r="BE19" s="109">
        <f t="shared" si="0"/>
        <v>2</v>
      </c>
      <c r="BF19" s="109">
        <f t="shared" si="0"/>
        <v>2</v>
      </c>
      <c r="BG19" s="109">
        <f t="shared" si="0"/>
        <v>22.5</v>
      </c>
      <c r="BH19" s="113">
        <f t="shared" si="2"/>
        <v>75</v>
      </c>
      <c r="BI19" s="134">
        <f t="shared" si="3"/>
        <v>10</v>
      </c>
      <c r="BJ19" s="135"/>
      <c r="BK19" s="136">
        <v>5</v>
      </c>
      <c r="BL19" s="136"/>
      <c r="BM19" s="136">
        <v>3</v>
      </c>
      <c r="BN19" s="136">
        <v>2</v>
      </c>
      <c r="BO19" s="136"/>
      <c r="BP19" s="136"/>
      <c r="BQ19" s="136"/>
      <c r="BR19" s="688" t="s">
        <v>43</v>
      </c>
      <c r="BS19" s="689"/>
    </row>
    <row r="20" spans="1:71" s="20" customFormat="1" ht="15.75" thickBot="1">
      <c r="A20" s="215">
        <v>6</v>
      </c>
      <c r="B20" s="303">
        <v>342204286</v>
      </c>
      <c r="C20" s="304" t="s">
        <v>385</v>
      </c>
      <c r="D20" s="98">
        <v>2</v>
      </c>
      <c r="E20" s="84"/>
      <c r="F20" s="112">
        <v>0</v>
      </c>
      <c r="G20" s="112">
        <v>0.5</v>
      </c>
      <c r="H20" s="129"/>
      <c r="I20" s="129"/>
      <c r="J20" s="125"/>
      <c r="K20" s="98">
        <v>4</v>
      </c>
      <c r="L20" s="98"/>
      <c r="M20" s="98">
        <v>1</v>
      </c>
      <c r="N20" s="98">
        <v>2</v>
      </c>
      <c r="O20" s="112"/>
      <c r="P20" s="112"/>
      <c r="Q20" s="125"/>
      <c r="R20" s="98">
        <v>0.5</v>
      </c>
      <c r="S20" s="98"/>
      <c r="T20" s="98">
        <v>1</v>
      </c>
      <c r="U20" s="98"/>
      <c r="V20" s="112"/>
      <c r="W20" s="112"/>
      <c r="X20" s="125"/>
      <c r="Y20" s="98"/>
      <c r="Z20" s="112"/>
      <c r="AA20" s="112"/>
      <c r="AB20" s="129"/>
      <c r="AC20" s="129"/>
      <c r="AD20" s="129"/>
      <c r="AE20" s="98">
        <v>4</v>
      </c>
      <c r="AF20" s="305"/>
      <c r="AG20" s="129"/>
      <c r="AH20" s="129"/>
      <c r="AI20" s="129"/>
      <c r="AJ20" s="98">
        <v>2</v>
      </c>
      <c r="AK20" s="250">
        <v>2</v>
      </c>
      <c r="AL20" s="129"/>
      <c r="AM20" s="251"/>
      <c r="AN20" s="129"/>
      <c r="AO20" s="129"/>
      <c r="AP20" s="129"/>
      <c r="AQ20" s="129"/>
      <c r="AR20" s="129"/>
      <c r="AS20" s="302">
        <v>10.5</v>
      </c>
      <c r="AT20" s="241">
        <v>12</v>
      </c>
      <c r="AU20" s="104"/>
      <c r="AV20" s="104">
        <v>9</v>
      </c>
      <c r="AW20" s="104">
        <v>9.5</v>
      </c>
      <c r="AX20" s="132"/>
      <c r="AY20" s="90"/>
      <c r="AZ20" s="133"/>
      <c r="BA20" s="109">
        <f t="shared" si="1"/>
        <v>18.5</v>
      </c>
      <c r="BB20" s="109">
        <f t="shared" si="0"/>
        <v>0</v>
      </c>
      <c r="BC20" s="109">
        <f t="shared" si="0"/>
        <v>11</v>
      </c>
      <c r="BD20" s="109">
        <f t="shared" si="0"/>
        <v>12</v>
      </c>
      <c r="BE20" s="109">
        <f t="shared" si="0"/>
        <v>2</v>
      </c>
      <c r="BF20" s="109">
        <f t="shared" si="0"/>
        <v>2</v>
      </c>
      <c r="BG20" s="109">
        <f t="shared" si="0"/>
        <v>14.5</v>
      </c>
      <c r="BH20" s="113">
        <f t="shared" si="2"/>
        <v>60</v>
      </c>
      <c r="BI20" s="134">
        <f t="shared" si="3"/>
        <v>10</v>
      </c>
      <c r="BJ20" s="135"/>
      <c r="BK20" s="136">
        <v>6</v>
      </c>
      <c r="BL20" s="136"/>
      <c r="BM20" s="136">
        <v>2</v>
      </c>
      <c r="BN20" s="136">
        <v>2</v>
      </c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303">
        <v>342204629</v>
      </c>
      <c r="C21" s="304" t="s">
        <v>386</v>
      </c>
      <c r="D21" s="98">
        <v>4</v>
      </c>
      <c r="E21" s="84"/>
      <c r="F21" s="112">
        <v>0</v>
      </c>
      <c r="G21" s="112">
        <v>2</v>
      </c>
      <c r="H21" s="94"/>
      <c r="I21" s="94"/>
      <c r="J21" s="82"/>
      <c r="K21" s="98">
        <v>4</v>
      </c>
      <c r="L21" s="98"/>
      <c r="M21" s="98">
        <v>1</v>
      </c>
      <c r="N21" s="98">
        <v>2</v>
      </c>
      <c r="O21" s="112"/>
      <c r="P21" s="112"/>
      <c r="Q21" s="125"/>
      <c r="R21" s="98">
        <v>1</v>
      </c>
      <c r="S21" s="98"/>
      <c r="T21" s="98">
        <v>1</v>
      </c>
      <c r="U21" s="98"/>
      <c r="V21" s="112"/>
      <c r="W21" s="112"/>
      <c r="X21" s="125"/>
      <c r="Y21" s="98"/>
      <c r="Z21" s="112"/>
      <c r="AA21" s="112"/>
      <c r="AB21" s="129"/>
      <c r="AC21" s="129"/>
      <c r="AD21" s="129"/>
      <c r="AE21" s="98">
        <v>4</v>
      </c>
      <c r="AF21" s="305"/>
      <c r="AG21" s="129"/>
      <c r="AH21" s="129"/>
      <c r="AI21" s="129"/>
      <c r="AJ21" s="98">
        <v>2</v>
      </c>
      <c r="AK21" s="250">
        <v>2</v>
      </c>
      <c r="AL21" s="129"/>
      <c r="AM21" s="251"/>
      <c r="AN21" s="129"/>
      <c r="AO21" s="129"/>
      <c r="AP21" s="129"/>
      <c r="AQ21" s="129"/>
      <c r="AR21" s="129"/>
      <c r="AS21" s="302">
        <v>13</v>
      </c>
      <c r="AT21" s="247">
        <v>9</v>
      </c>
      <c r="AU21" s="104"/>
      <c r="AV21" s="104">
        <v>12</v>
      </c>
      <c r="AW21" s="241">
        <v>13</v>
      </c>
      <c r="AX21" s="132"/>
      <c r="AY21" s="90"/>
      <c r="AZ21" s="133"/>
      <c r="BA21" s="109">
        <f t="shared" si="1"/>
        <v>18</v>
      </c>
      <c r="BB21" s="109">
        <f t="shared" si="0"/>
        <v>0</v>
      </c>
      <c r="BC21" s="109">
        <f t="shared" si="0"/>
        <v>14</v>
      </c>
      <c r="BD21" s="109">
        <f t="shared" si="0"/>
        <v>17</v>
      </c>
      <c r="BE21" s="109">
        <f t="shared" si="0"/>
        <v>2</v>
      </c>
      <c r="BF21" s="109">
        <f t="shared" si="0"/>
        <v>2</v>
      </c>
      <c r="BG21" s="109">
        <f t="shared" si="0"/>
        <v>17</v>
      </c>
      <c r="BH21" s="113">
        <f t="shared" si="2"/>
        <v>70</v>
      </c>
      <c r="BI21" s="134">
        <f t="shared" si="3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6.5" thickTop="1" thickBot="1">
      <c r="A22" s="215">
        <v>8</v>
      </c>
      <c r="B22" s="297">
        <v>351202193</v>
      </c>
      <c r="C22" s="298" t="s">
        <v>387</v>
      </c>
      <c r="D22" s="98">
        <v>3</v>
      </c>
      <c r="E22" s="84"/>
      <c r="F22" s="112">
        <v>1.5</v>
      </c>
      <c r="G22" s="112">
        <v>1</v>
      </c>
      <c r="H22" s="94"/>
      <c r="I22" s="94"/>
      <c r="J22" s="82"/>
      <c r="K22" s="98">
        <v>5</v>
      </c>
      <c r="L22" s="98"/>
      <c r="M22" s="98">
        <v>1</v>
      </c>
      <c r="N22" s="98">
        <v>2</v>
      </c>
      <c r="O22" s="112"/>
      <c r="P22" s="112"/>
      <c r="Q22" s="125"/>
      <c r="R22" s="98">
        <v>0.5</v>
      </c>
      <c r="S22" s="98"/>
      <c r="T22" s="98">
        <v>1</v>
      </c>
      <c r="U22" s="98"/>
      <c r="V22" s="112"/>
      <c r="W22" s="112"/>
      <c r="X22" s="125"/>
      <c r="Y22" s="98"/>
      <c r="Z22" s="112"/>
      <c r="AA22" s="112"/>
      <c r="AB22" s="129"/>
      <c r="AC22" s="129"/>
      <c r="AD22" s="129"/>
      <c r="AE22" s="98">
        <v>4</v>
      </c>
      <c r="AF22" s="305"/>
      <c r="AG22" s="129"/>
      <c r="AH22" s="129"/>
      <c r="AI22" s="129"/>
      <c r="AJ22" s="98">
        <v>2</v>
      </c>
      <c r="AK22" s="250">
        <v>2</v>
      </c>
      <c r="AL22" s="129"/>
      <c r="AM22" s="251"/>
      <c r="AN22" s="129"/>
      <c r="AO22" s="129"/>
      <c r="AP22" s="129"/>
      <c r="AQ22" s="129"/>
      <c r="AR22" s="129"/>
      <c r="AS22" s="302">
        <v>17.5</v>
      </c>
      <c r="AT22" s="308">
        <v>8.5</v>
      </c>
      <c r="AU22" s="104"/>
      <c r="AV22" s="104">
        <v>5</v>
      </c>
      <c r="AW22" s="241">
        <v>8</v>
      </c>
      <c r="AX22" s="132"/>
      <c r="AY22" s="90"/>
      <c r="AZ22" s="133"/>
      <c r="BA22" s="109">
        <f t="shared" si="1"/>
        <v>17</v>
      </c>
      <c r="BB22" s="109">
        <f t="shared" si="0"/>
        <v>0</v>
      </c>
      <c r="BC22" s="109">
        <f t="shared" si="0"/>
        <v>8.5</v>
      </c>
      <c r="BD22" s="109">
        <f t="shared" si="0"/>
        <v>11</v>
      </c>
      <c r="BE22" s="109">
        <f t="shared" si="0"/>
        <v>2</v>
      </c>
      <c r="BF22" s="109">
        <f t="shared" si="0"/>
        <v>2</v>
      </c>
      <c r="BG22" s="109">
        <f t="shared" si="0"/>
        <v>21.5</v>
      </c>
      <c r="BH22" s="113">
        <f t="shared" si="2"/>
        <v>62</v>
      </c>
      <c r="BI22" s="134">
        <f t="shared" si="3"/>
        <v>50</v>
      </c>
      <c r="BJ22" s="154"/>
      <c r="BK22" s="160">
        <v>20</v>
      </c>
      <c r="BL22" s="160"/>
      <c r="BM22" s="160">
        <v>15</v>
      </c>
      <c r="BN22" s="161">
        <v>15</v>
      </c>
      <c r="BO22" s="161"/>
      <c r="BP22" s="161"/>
      <c r="BQ22" s="163"/>
      <c r="BR22" s="688" t="s">
        <v>65</v>
      </c>
      <c r="BS22" s="689"/>
    </row>
    <row r="23" spans="1:71" s="20" customFormat="1" ht="15.75" thickBot="1">
      <c r="A23" s="215">
        <v>9</v>
      </c>
      <c r="B23" s="303">
        <v>351202253</v>
      </c>
      <c r="C23" s="304" t="s">
        <v>274</v>
      </c>
      <c r="D23" s="98">
        <v>2.5</v>
      </c>
      <c r="E23" s="84"/>
      <c r="F23" s="112">
        <v>1</v>
      </c>
      <c r="G23" s="112">
        <v>2</v>
      </c>
      <c r="H23" s="129"/>
      <c r="I23" s="129"/>
      <c r="J23" s="125"/>
      <c r="K23" s="98">
        <v>4.5</v>
      </c>
      <c r="L23" s="98"/>
      <c r="M23" s="98">
        <v>1</v>
      </c>
      <c r="N23" s="98">
        <v>2</v>
      </c>
      <c r="O23" s="112"/>
      <c r="P23" s="112"/>
      <c r="Q23" s="125"/>
      <c r="R23" s="98">
        <v>1</v>
      </c>
      <c r="S23" s="98"/>
      <c r="T23" s="98">
        <v>1</v>
      </c>
      <c r="U23" s="98"/>
      <c r="V23" s="112"/>
      <c r="W23" s="112"/>
      <c r="X23" s="125"/>
      <c r="Y23" s="98"/>
      <c r="Z23" s="112"/>
      <c r="AA23" s="112"/>
      <c r="AB23" s="129"/>
      <c r="AC23" s="129"/>
      <c r="AD23" s="129"/>
      <c r="AE23" s="98">
        <v>4</v>
      </c>
      <c r="AF23" s="305"/>
      <c r="AG23" s="129"/>
      <c r="AH23" s="129"/>
      <c r="AI23" s="129"/>
      <c r="AJ23" s="98">
        <v>2</v>
      </c>
      <c r="AK23" s="250">
        <v>2</v>
      </c>
      <c r="AL23" s="129"/>
      <c r="AM23" s="251"/>
      <c r="AN23" s="129"/>
      <c r="AO23" s="129"/>
      <c r="AP23" s="129"/>
      <c r="AQ23" s="129"/>
      <c r="AR23" s="129"/>
      <c r="AS23" s="302">
        <v>12</v>
      </c>
      <c r="AT23" s="184">
        <v>10</v>
      </c>
      <c r="AU23" s="104"/>
      <c r="AV23" s="104">
        <v>5</v>
      </c>
      <c r="AW23" s="241">
        <v>10</v>
      </c>
      <c r="AX23" s="132"/>
      <c r="AY23" s="90"/>
      <c r="AZ23" s="133"/>
      <c r="BA23" s="109">
        <f t="shared" si="1"/>
        <v>18</v>
      </c>
      <c r="BB23" s="109">
        <f t="shared" si="0"/>
        <v>0</v>
      </c>
      <c r="BC23" s="109">
        <f t="shared" si="0"/>
        <v>8</v>
      </c>
      <c r="BD23" s="109">
        <f t="shared" si="0"/>
        <v>14</v>
      </c>
      <c r="BE23" s="109">
        <f t="shared" si="0"/>
        <v>2</v>
      </c>
      <c r="BF23" s="109">
        <f t="shared" si="0"/>
        <v>2</v>
      </c>
      <c r="BG23" s="109">
        <f t="shared" si="0"/>
        <v>16</v>
      </c>
      <c r="BH23" s="113">
        <f t="shared" si="2"/>
        <v>60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5.75" thickBot="1">
      <c r="A24" s="215">
        <v>10</v>
      </c>
      <c r="B24" s="303">
        <v>351202350</v>
      </c>
      <c r="C24" s="304" t="s">
        <v>388</v>
      </c>
      <c r="D24" s="98">
        <v>3</v>
      </c>
      <c r="E24" s="98"/>
      <c r="F24" s="112">
        <v>2</v>
      </c>
      <c r="G24" s="112">
        <v>1.5</v>
      </c>
      <c r="H24" s="129"/>
      <c r="I24" s="129"/>
      <c r="J24" s="125"/>
      <c r="K24" s="98">
        <v>4.5</v>
      </c>
      <c r="L24" s="98"/>
      <c r="M24" s="98">
        <v>1</v>
      </c>
      <c r="N24" s="98">
        <v>2</v>
      </c>
      <c r="O24" s="112"/>
      <c r="P24" s="112"/>
      <c r="Q24" s="125"/>
      <c r="R24" s="98">
        <v>1</v>
      </c>
      <c r="S24" s="98"/>
      <c r="T24" s="98">
        <v>1</v>
      </c>
      <c r="U24" s="98"/>
      <c r="V24" s="112"/>
      <c r="W24" s="112"/>
      <c r="X24" s="125"/>
      <c r="Y24" s="98"/>
      <c r="Z24" s="112"/>
      <c r="AA24" s="112"/>
      <c r="AB24" s="129"/>
      <c r="AC24" s="129"/>
      <c r="AD24" s="129"/>
      <c r="AE24" s="98">
        <v>4</v>
      </c>
      <c r="AF24" s="305"/>
      <c r="AG24" s="129"/>
      <c r="AH24" s="129"/>
      <c r="AI24" s="129"/>
      <c r="AJ24" s="98">
        <v>2</v>
      </c>
      <c r="AK24" s="250">
        <v>2</v>
      </c>
      <c r="AL24" s="129"/>
      <c r="AM24" s="251"/>
      <c r="AN24" s="129"/>
      <c r="AO24" s="129"/>
      <c r="AP24" s="129"/>
      <c r="AQ24" s="129"/>
      <c r="AR24" s="129"/>
      <c r="AS24" s="302">
        <v>13</v>
      </c>
      <c r="AT24" s="184">
        <v>9</v>
      </c>
      <c r="AU24" s="104"/>
      <c r="AV24" s="104">
        <v>9</v>
      </c>
      <c r="AW24" s="241">
        <v>7</v>
      </c>
      <c r="AX24" s="132"/>
      <c r="AY24" s="90"/>
      <c r="AZ24" s="133"/>
      <c r="BA24" s="109">
        <f t="shared" si="1"/>
        <v>17.5</v>
      </c>
      <c r="BB24" s="109">
        <f t="shared" si="0"/>
        <v>0</v>
      </c>
      <c r="BC24" s="109">
        <f t="shared" si="0"/>
        <v>13</v>
      </c>
      <c r="BD24" s="109">
        <f t="shared" si="0"/>
        <v>10.5</v>
      </c>
      <c r="BE24" s="109">
        <f t="shared" si="0"/>
        <v>2</v>
      </c>
      <c r="BF24" s="109">
        <f t="shared" si="0"/>
        <v>2</v>
      </c>
      <c r="BG24" s="109">
        <f t="shared" si="0"/>
        <v>17</v>
      </c>
      <c r="BH24" s="113">
        <f t="shared" si="2"/>
        <v>62</v>
      </c>
      <c r="BI24" s="170">
        <f>SUM(BI16:BI22)</f>
        <v>100</v>
      </c>
      <c r="BJ24" s="171"/>
      <c r="BK24" s="172">
        <f>SUM(BK16:BK23)</f>
        <v>32</v>
      </c>
      <c r="BL24" s="172">
        <f t="shared" ref="BL24:BQ24" si="4">SUM(BL16:BL23)</f>
        <v>0</v>
      </c>
      <c r="BM24" s="172">
        <f t="shared" si="4"/>
        <v>21</v>
      </c>
      <c r="BN24" s="172">
        <f t="shared" si="4"/>
        <v>19</v>
      </c>
      <c r="BO24" s="172">
        <f t="shared" si="4"/>
        <v>2</v>
      </c>
      <c r="BP24" s="172">
        <f t="shared" si="4"/>
        <v>2</v>
      </c>
      <c r="BQ24" s="172">
        <f t="shared" si="4"/>
        <v>24</v>
      </c>
      <c r="BR24" s="692" t="s">
        <v>68</v>
      </c>
      <c r="BS24" s="693"/>
    </row>
    <row r="25" spans="1:71" s="20" customFormat="1" ht="15.75" thickBot="1">
      <c r="A25" s="215">
        <v>11</v>
      </c>
      <c r="B25" s="309">
        <v>352202086</v>
      </c>
      <c r="C25" s="310" t="s">
        <v>251</v>
      </c>
      <c r="D25" s="98">
        <v>3.5</v>
      </c>
      <c r="E25" s="98"/>
      <c r="F25" s="112">
        <v>2</v>
      </c>
      <c r="G25" s="112">
        <v>2</v>
      </c>
      <c r="H25" s="129"/>
      <c r="I25" s="129"/>
      <c r="J25" s="125"/>
      <c r="K25" s="98">
        <v>4.5</v>
      </c>
      <c r="L25" s="98"/>
      <c r="M25" s="98">
        <v>2</v>
      </c>
      <c r="N25" s="98">
        <v>2</v>
      </c>
      <c r="O25" s="112"/>
      <c r="P25" s="112"/>
      <c r="Q25" s="125"/>
      <c r="R25" s="98">
        <v>1</v>
      </c>
      <c r="S25" s="98"/>
      <c r="T25" s="98">
        <v>1</v>
      </c>
      <c r="U25" s="98"/>
      <c r="V25" s="112"/>
      <c r="W25" s="112"/>
      <c r="X25" s="125"/>
      <c r="Y25" s="98"/>
      <c r="Z25" s="112"/>
      <c r="AA25" s="112"/>
      <c r="AB25" s="129"/>
      <c r="AC25" s="129"/>
      <c r="AD25" s="129"/>
      <c r="AE25" s="98">
        <v>4</v>
      </c>
      <c r="AF25" s="305"/>
      <c r="AG25" s="129"/>
      <c r="AH25" s="129"/>
      <c r="AI25" s="129"/>
      <c r="AJ25" s="98">
        <v>2</v>
      </c>
      <c r="AK25" s="250">
        <v>2</v>
      </c>
      <c r="AL25" s="129"/>
      <c r="AM25" s="251"/>
      <c r="AN25" s="129"/>
      <c r="AO25" s="129"/>
      <c r="AP25" s="129"/>
      <c r="AQ25" s="129"/>
      <c r="AR25" s="129"/>
      <c r="AS25" s="302">
        <v>15</v>
      </c>
      <c r="AT25" s="184">
        <v>12</v>
      </c>
      <c r="AU25" s="104"/>
      <c r="AV25" s="104">
        <v>4</v>
      </c>
      <c r="AW25" s="241">
        <v>9</v>
      </c>
      <c r="AX25" s="132"/>
      <c r="AY25" s="90"/>
      <c r="AZ25" s="133"/>
      <c r="BA25" s="109">
        <f t="shared" si="1"/>
        <v>21</v>
      </c>
      <c r="BB25" s="109">
        <f t="shared" si="0"/>
        <v>0</v>
      </c>
      <c r="BC25" s="109">
        <f t="shared" si="0"/>
        <v>9</v>
      </c>
      <c r="BD25" s="109">
        <f t="shared" si="0"/>
        <v>13</v>
      </c>
      <c r="BE25" s="109">
        <f t="shared" si="0"/>
        <v>2</v>
      </c>
      <c r="BF25" s="109">
        <f t="shared" si="0"/>
        <v>2</v>
      </c>
      <c r="BG25" s="109">
        <f t="shared" si="0"/>
        <v>19</v>
      </c>
      <c r="BH25" s="113">
        <f t="shared" si="2"/>
        <v>66</v>
      </c>
    </row>
    <row r="26" spans="1:71" s="20" customFormat="1" ht="15.75" thickBot="1">
      <c r="A26" s="215">
        <v>12</v>
      </c>
      <c r="B26" s="303">
        <v>352204836</v>
      </c>
      <c r="C26" s="304" t="s">
        <v>253</v>
      </c>
      <c r="D26" s="98">
        <v>2.4</v>
      </c>
      <c r="E26" s="98"/>
      <c r="F26" s="112">
        <v>0.5</v>
      </c>
      <c r="G26" s="112">
        <v>1</v>
      </c>
      <c r="H26" s="129"/>
      <c r="I26" s="129"/>
      <c r="J26" s="125"/>
      <c r="K26" s="98">
        <v>4</v>
      </c>
      <c r="L26" s="98"/>
      <c r="M26" s="98">
        <v>1</v>
      </c>
      <c r="N26" s="98">
        <v>2</v>
      </c>
      <c r="O26" s="112"/>
      <c r="P26" s="112"/>
      <c r="Q26" s="125"/>
      <c r="R26" s="98">
        <v>1</v>
      </c>
      <c r="S26" s="98"/>
      <c r="T26" s="98">
        <v>1</v>
      </c>
      <c r="U26" s="98"/>
      <c r="V26" s="112"/>
      <c r="W26" s="112"/>
      <c r="X26" s="125"/>
      <c r="Y26" s="98"/>
      <c r="Z26" s="112"/>
      <c r="AA26" s="112"/>
      <c r="AB26" s="129"/>
      <c r="AC26" s="129"/>
      <c r="AD26" s="129"/>
      <c r="AE26" s="98">
        <v>4</v>
      </c>
      <c r="AF26" s="305"/>
      <c r="AG26" s="129"/>
      <c r="AH26" s="129"/>
      <c r="AI26" s="129"/>
      <c r="AJ26" s="98">
        <v>2</v>
      </c>
      <c r="AK26" s="250">
        <v>2</v>
      </c>
      <c r="AL26" s="129"/>
      <c r="AM26" s="251"/>
      <c r="AN26" s="129"/>
      <c r="AO26" s="129"/>
      <c r="AP26" s="129"/>
      <c r="AQ26" s="129"/>
      <c r="AR26" s="129"/>
      <c r="AS26" s="302">
        <v>14</v>
      </c>
      <c r="AT26" s="184">
        <v>8</v>
      </c>
      <c r="AU26" s="104"/>
      <c r="AV26" s="104">
        <v>9</v>
      </c>
      <c r="AW26" s="241">
        <v>10</v>
      </c>
      <c r="AX26" s="132"/>
      <c r="AY26" s="90"/>
      <c r="AZ26" s="133"/>
      <c r="BA26" s="109">
        <f t="shared" si="1"/>
        <v>15.4</v>
      </c>
      <c r="BB26" s="109">
        <f t="shared" si="0"/>
        <v>0</v>
      </c>
      <c r="BC26" s="109">
        <f t="shared" si="0"/>
        <v>11.5</v>
      </c>
      <c r="BD26" s="109">
        <f t="shared" si="0"/>
        <v>13</v>
      </c>
      <c r="BE26" s="109">
        <f t="shared" si="0"/>
        <v>2</v>
      </c>
      <c r="BF26" s="109">
        <f t="shared" si="0"/>
        <v>2</v>
      </c>
      <c r="BG26" s="109">
        <f t="shared" si="0"/>
        <v>18</v>
      </c>
      <c r="BH26" s="113">
        <f t="shared" si="2"/>
        <v>61.9</v>
      </c>
      <c r="BI26" s="694" t="s">
        <v>71</v>
      </c>
      <c r="BJ26" s="695"/>
      <c r="BK26" s="695"/>
      <c r="BL26" s="695"/>
      <c r="BM26" s="695"/>
      <c r="BN26" s="695"/>
      <c r="BO26" s="173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303">
        <v>352204885</v>
      </c>
      <c r="C27" s="304" t="s">
        <v>389</v>
      </c>
      <c r="D27" s="98">
        <v>3.5</v>
      </c>
      <c r="E27" s="84"/>
      <c r="F27" s="112">
        <v>1.5</v>
      </c>
      <c r="G27" s="112">
        <v>2</v>
      </c>
      <c r="H27" s="94"/>
      <c r="I27" s="94"/>
      <c r="J27" s="82"/>
      <c r="K27" s="98">
        <v>4.5</v>
      </c>
      <c r="L27" s="98"/>
      <c r="M27" s="98">
        <v>1</v>
      </c>
      <c r="N27" s="98">
        <v>2</v>
      </c>
      <c r="O27" s="112"/>
      <c r="P27" s="112"/>
      <c r="Q27" s="125"/>
      <c r="R27" s="98">
        <v>1</v>
      </c>
      <c r="S27" s="98"/>
      <c r="T27" s="98">
        <v>1</v>
      </c>
      <c r="U27" s="98"/>
      <c r="V27" s="112"/>
      <c r="W27" s="112"/>
      <c r="X27" s="125"/>
      <c r="Y27" s="98"/>
      <c r="Z27" s="112"/>
      <c r="AA27" s="112"/>
      <c r="AB27" s="129"/>
      <c r="AC27" s="129"/>
      <c r="AD27" s="129"/>
      <c r="AE27" s="98">
        <v>4</v>
      </c>
      <c r="AF27" s="305"/>
      <c r="AG27" s="129"/>
      <c r="AH27" s="129"/>
      <c r="AI27" s="129"/>
      <c r="AJ27" s="98">
        <v>2</v>
      </c>
      <c r="AK27" s="250">
        <v>2</v>
      </c>
      <c r="AL27" s="129"/>
      <c r="AM27" s="251"/>
      <c r="AN27" s="129"/>
      <c r="AO27" s="129"/>
      <c r="AP27" s="129"/>
      <c r="AQ27" s="129"/>
      <c r="AR27" s="129"/>
      <c r="AS27" s="302">
        <v>19</v>
      </c>
      <c r="AT27" s="184">
        <v>11</v>
      </c>
      <c r="AU27" s="104"/>
      <c r="AV27" s="104">
        <v>7</v>
      </c>
      <c r="AW27" s="241">
        <v>12</v>
      </c>
      <c r="AX27" s="132"/>
      <c r="AY27" s="90"/>
      <c r="AZ27" s="133"/>
      <c r="BA27" s="109">
        <f t="shared" si="1"/>
        <v>20</v>
      </c>
      <c r="BB27" s="109">
        <f t="shared" si="0"/>
        <v>0</v>
      </c>
      <c r="BC27" s="109">
        <f t="shared" si="0"/>
        <v>10.5</v>
      </c>
      <c r="BD27" s="109">
        <f t="shared" si="0"/>
        <v>16</v>
      </c>
      <c r="BE27" s="109">
        <f t="shared" si="0"/>
        <v>2</v>
      </c>
      <c r="BF27" s="109">
        <f t="shared" si="0"/>
        <v>2</v>
      </c>
      <c r="BG27" s="109">
        <f t="shared" si="0"/>
        <v>23</v>
      </c>
      <c r="BH27" s="113">
        <f t="shared" si="2"/>
        <v>73.5</v>
      </c>
      <c r="BI27" s="696"/>
      <c r="BJ27" s="697"/>
      <c r="BK27" s="697"/>
      <c r="BL27" s="697"/>
      <c r="BM27" s="697"/>
      <c r="BN27" s="697"/>
      <c r="BO27" s="174"/>
      <c r="BP27" s="697"/>
      <c r="BQ27" s="697"/>
      <c r="BR27" s="697"/>
      <c r="BS27" s="699"/>
    </row>
    <row r="28" spans="1:71" s="20" customFormat="1" ht="15.75" thickBot="1">
      <c r="A28" s="215">
        <v>14</v>
      </c>
      <c r="B28" s="303">
        <v>352205336</v>
      </c>
      <c r="C28" s="304" t="s">
        <v>390</v>
      </c>
      <c r="D28" s="98">
        <v>1</v>
      </c>
      <c r="E28" s="84"/>
      <c r="F28" s="112">
        <v>0.5</v>
      </c>
      <c r="G28" s="112">
        <v>1.5</v>
      </c>
      <c r="H28" s="129"/>
      <c r="I28" s="129"/>
      <c r="J28" s="125"/>
      <c r="K28" s="98">
        <v>5</v>
      </c>
      <c r="L28" s="98"/>
      <c r="M28" s="98">
        <v>1</v>
      </c>
      <c r="N28" s="98">
        <v>2</v>
      </c>
      <c r="O28" s="112"/>
      <c r="P28" s="112"/>
      <c r="Q28" s="125"/>
      <c r="R28" s="98">
        <v>1</v>
      </c>
      <c r="S28" s="98"/>
      <c r="T28" s="98">
        <v>1</v>
      </c>
      <c r="U28" s="98"/>
      <c r="V28" s="112"/>
      <c r="W28" s="112"/>
      <c r="X28" s="125"/>
      <c r="Y28" s="98"/>
      <c r="Z28" s="112"/>
      <c r="AA28" s="112"/>
      <c r="AB28" s="129"/>
      <c r="AC28" s="129"/>
      <c r="AD28" s="129"/>
      <c r="AE28" s="98">
        <v>4</v>
      </c>
      <c r="AF28" s="305"/>
      <c r="AG28" s="129"/>
      <c r="AH28" s="129"/>
      <c r="AI28" s="129"/>
      <c r="AJ28" s="98">
        <v>2</v>
      </c>
      <c r="AK28" s="250">
        <v>2</v>
      </c>
      <c r="AL28" s="129"/>
      <c r="AM28" s="251"/>
      <c r="AN28" s="129"/>
      <c r="AO28" s="129"/>
      <c r="AP28" s="129"/>
      <c r="AQ28" s="129"/>
      <c r="AR28" s="129"/>
      <c r="AS28" s="302">
        <v>16</v>
      </c>
      <c r="AT28" s="184">
        <v>9</v>
      </c>
      <c r="AU28" s="104"/>
      <c r="AV28" s="104">
        <v>5</v>
      </c>
      <c r="AW28" s="241">
        <v>10</v>
      </c>
      <c r="AX28" s="132"/>
      <c r="AY28" s="90"/>
      <c r="AZ28" s="133"/>
      <c r="BA28" s="109">
        <f t="shared" si="1"/>
        <v>16</v>
      </c>
      <c r="BB28" s="109">
        <f t="shared" si="0"/>
        <v>0</v>
      </c>
      <c r="BC28" s="109">
        <f t="shared" si="0"/>
        <v>7.5</v>
      </c>
      <c r="BD28" s="109">
        <f t="shared" si="0"/>
        <v>13.5</v>
      </c>
      <c r="BE28" s="109">
        <f t="shared" si="0"/>
        <v>2</v>
      </c>
      <c r="BF28" s="109">
        <f t="shared" si="0"/>
        <v>2</v>
      </c>
      <c r="BG28" s="109">
        <f t="shared" si="0"/>
        <v>20</v>
      </c>
      <c r="BH28" s="113">
        <f t="shared" si="2"/>
        <v>61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5.75" thickBot="1">
      <c r="A29" s="215">
        <v>15</v>
      </c>
      <c r="B29" s="303">
        <v>352207150</v>
      </c>
      <c r="C29" s="304" t="s">
        <v>166</v>
      </c>
      <c r="D29" s="98">
        <v>3</v>
      </c>
      <c r="E29" s="98"/>
      <c r="F29" s="112">
        <v>1</v>
      </c>
      <c r="G29" s="112">
        <v>2</v>
      </c>
      <c r="H29" s="129"/>
      <c r="I29" s="129"/>
      <c r="J29" s="125"/>
      <c r="K29" s="98">
        <v>4</v>
      </c>
      <c r="L29" s="98"/>
      <c r="M29" s="98">
        <v>1</v>
      </c>
      <c r="N29" s="98">
        <v>2</v>
      </c>
      <c r="O29" s="112"/>
      <c r="P29" s="112"/>
      <c r="Q29" s="125"/>
      <c r="R29" s="98">
        <v>1</v>
      </c>
      <c r="S29" s="98"/>
      <c r="T29" s="98">
        <v>1</v>
      </c>
      <c r="U29" s="98"/>
      <c r="V29" s="112"/>
      <c r="W29" s="112"/>
      <c r="X29" s="125"/>
      <c r="Y29" s="98"/>
      <c r="Z29" s="112"/>
      <c r="AA29" s="112"/>
      <c r="AB29" s="129"/>
      <c r="AC29" s="129"/>
      <c r="AD29" s="129"/>
      <c r="AE29" s="98">
        <v>4</v>
      </c>
      <c r="AF29" s="305"/>
      <c r="AG29" s="129"/>
      <c r="AH29" s="129"/>
      <c r="AI29" s="129"/>
      <c r="AJ29" s="98">
        <v>2</v>
      </c>
      <c r="AK29" s="250">
        <v>2</v>
      </c>
      <c r="AL29" s="129"/>
      <c r="AM29" s="251"/>
      <c r="AN29" s="129"/>
      <c r="AO29" s="129"/>
      <c r="AP29" s="129"/>
      <c r="AQ29" s="129"/>
      <c r="AR29" s="129"/>
      <c r="AS29" s="302">
        <v>13</v>
      </c>
      <c r="AT29" s="184">
        <v>9</v>
      </c>
      <c r="AU29" s="104"/>
      <c r="AV29" s="104">
        <v>7</v>
      </c>
      <c r="AW29" s="241">
        <v>8</v>
      </c>
      <c r="AX29" s="132"/>
      <c r="AY29" s="90"/>
      <c r="AZ29" s="133"/>
      <c r="BA29" s="109">
        <f t="shared" si="1"/>
        <v>17</v>
      </c>
      <c r="BB29" s="109">
        <f t="shared" si="0"/>
        <v>0</v>
      </c>
      <c r="BC29" s="109">
        <f t="shared" si="0"/>
        <v>10</v>
      </c>
      <c r="BD29" s="109">
        <f t="shared" si="0"/>
        <v>12</v>
      </c>
      <c r="BE29" s="109">
        <f t="shared" si="0"/>
        <v>2</v>
      </c>
      <c r="BF29" s="109">
        <f t="shared" si="0"/>
        <v>2</v>
      </c>
      <c r="BG29" s="109">
        <f t="shared" si="0"/>
        <v>17</v>
      </c>
      <c r="BH29" s="113">
        <f t="shared" si="2"/>
        <v>60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15.75" thickBot="1">
      <c r="A30" s="215">
        <v>16</v>
      </c>
      <c r="B30" s="303">
        <v>361200052</v>
      </c>
      <c r="C30" s="304" t="s">
        <v>256</v>
      </c>
      <c r="D30" s="98">
        <v>4.5</v>
      </c>
      <c r="E30" s="98"/>
      <c r="F30" s="112">
        <v>2</v>
      </c>
      <c r="G30" s="112">
        <v>1</v>
      </c>
      <c r="H30" s="129"/>
      <c r="I30" s="129"/>
      <c r="J30" s="125"/>
      <c r="K30" s="98">
        <v>5.5</v>
      </c>
      <c r="L30" s="98"/>
      <c r="M30" s="98">
        <v>1</v>
      </c>
      <c r="N30" s="98">
        <v>2</v>
      </c>
      <c r="O30" s="112"/>
      <c r="P30" s="112"/>
      <c r="Q30" s="125"/>
      <c r="R30" s="98">
        <v>1</v>
      </c>
      <c r="S30" s="98"/>
      <c r="T30" s="98">
        <v>1</v>
      </c>
      <c r="U30" s="98"/>
      <c r="V30" s="112"/>
      <c r="W30" s="112"/>
      <c r="X30" s="125"/>
      <c r="Y30" s="98"/>
      <c r="Z30" s="112"/>
      <c r="AA30" s="112"/>
      <c r="AB30" s="129"/>
      <c r="AC30" s="129"/>
      <c r="AD30" s="129"/>
      <c r="AE30" s="98">
        <v>4</v>
      </c>
      <c r="AF30" s="305"/>
      <c r="AG30" s="129"/>
      <c r="AH30" s="129"/>
      <c r="AI30" s="129"/>
      <c r="AJ30" s="98">
        <v>2</v>
      </c>
      <c r="AK30" s="250">
        <v>2</v>
      </c>
      <c r="AL30" s="129"/>
      <c r="AM30" s="251"/>
      <c r="AN30" s="129"/>
      <c r="AO30" s="129"/>
      <c r="AP30" s="129"/>
      <c r="AQ30" s="129"/>
      <c r="AR30" s="129"/>
      <c r="AS30" s="302">
        <v>20</v>
      </c>
      <c r="AT30" s="184">
        <v>10</v>
      </c>
      <c r="AU30" s="104"/>
      <c r="AV30" s="104">
        <v>7.5</v>
      </c>
      <c r="AW30" s="241">
        <v>14.5</v>
      </c>
      <c r="AX30" s="132"/>
      <c r="AY30" s="90"/>
      <c r="AZ30" s="133"/>
      <c r="BA30" s="109">
        <f t="shared" si="1"/>
        <v>21</v>
      </c>
      <c r="BB30" s="109">
        <f t="shared" si="0"/>
        <v>0</v>
      </c>
      <c r="BC30" s="109">
        <f t="shared" si="0"/>
        <v>11.5</v>
      </c>
      <c r="BD30" s="109">
        <f t="shared" si="0"/>
        <v>17.5</v>
      </c>
      <c r="BE30" s="109">
        <f t="shared" si="0"/>
        <v>2</v>
      </c>
      <c r="BF30" s="109">
        <f t="shared" si="0"/>
        <v>2</v>
      </c>
      <c r="BG30" s="109">
        <f t="shared" si="0"/>
        <v>24</v>
      </c>
      <c r="BH30" s="113">
        <f t="shared" si="2"/>
        <v>78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15.75" thickBot="1">
      <c r="A31" s="215">
        <v>17</v>
      </c>
      <c r="B31" s="303">
        <v>361200584</v>
      </c>
      <c r="C31" s="304" t="s">
        <v>391</v>
      </c>
      <c r="D31" s="98">
        <v>4</v>
      </c>
      <c r="E31" s="98"/>
      <c r="F31" s="112">
        <v>0</v>
      </c>
      <c r="G31" s="112">
        <v>2</v>
      </c>
      <c r="H31" s="129"/>
      <c r="I31" s="129"/>
      <c r="J31" s="125"/>
      <c r="K31" s="98">
        <v>5.5</v>
      </c>
      <c r="L31" s="98"/>
      <c r="M31" s="98">
        <v>2</v>
      </c>
      <c r="N31" s="98">
        <v>2</v>
      </c>
      <c r="O31" s="112"/>
      <c r="P31" s="112"/>
      <c r="Q31" s="125"/>
      <c r="R31" s="98">
        <v>0.5</v>
      </c>
      <c r="S31" s="98"/>
      <c r="T31" s="98">
        <v>1</v>
      </c>
      <c r="U31" s="98"/>
      <c r="V31" s="112"/>
      <c r="W31" s="112"/>
      <c r="X31" s="125"/>
      <c r="Y31" s="98"/>
      <c r="Z31" s="112"/>
      <c r="AA31" s="112"/>
      <c r="AB31" s="129"/>
      <c r="AC31" s="129"/>
      <c r="AD31" s="129"/>
      <c r="AE31" s="98">
        <v>4</v>
      </c>
      <c r="AF31" s="305"/>
      <c r="AG31" s="129"/>
      <c r="AH31" s="129"/>
      <c r="AI31" s="129"/>
      <c r="AJ31" s="98">
        <v>2</v>
      </c>
      <c r="AK31" s="250">
        <v>2</v>
      </c>
      <c r="AL31" s="129"/>
      <c r="AM31" s="251"/>
      <c r="AN31" s="129"/>
      <c r="AO31" s="129"/>
      <c r="AP31" s="129"/>
      <c r="AQ31" s="129"/>
      <c r="AR31" s="129"/>
      <c r="AS31" s="302">
        <v>10.5</v>
      </c>
      <c r="AT31" s="184">
        <v>9.5</v>
      </c>
      <c r="AU31" s="104"/>
      <c r="AV31" s="104">
        <v>5</v>
      </c>
      <c r="AW31" s="241">
        <v>10</v>
      </c>
      <c r="AX31" s="132"/>
      <c r="AY31" s="90"/>
      <c r="AZ31" s="133"/>
      <c r="BA31" s="109">
        <f t="shared" si="1"/>
        <v>19.5</v>
      </c>
      <c r="BB31" s="109">
        <f t="shared" si="1"/>
        <v>0</v>
      </c>
      <c r="BC31" s="109">
        <f t="shared" si="1"/>
        <v>8</v>
      </c>
      <c r="BD31" s="109">
        <f t="shared" si="1"/>
        <v>14</v>
      </c>
      <c r="BE31" s="109">
        <f t="shared" si="1"/>
        <v>2</v>
      </c>
      <c r="BF31" s="109">
        <f t="shared" si="1"/>
        <v>2</v>
      </c>
      <c r="BG31" s="109">
        <f t="shared" si="1"/>
        <v>14.5</v>
      </c>
      <c r="BH31" s="113">
        <f t="shared" si="2"/>
        <v>60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15.75" thickBot="1">
      <c r="A32" s="215">
        <v>18</v>
      </c>
      <c r="B32" s="303">
        <v>361201023</v>
      </c>
      <c r="C32" s="304" t="s">
        <v>282</v>
      </c>
      <c r="D32" s="98">
        <v>4.5</v>
      </c>
      <c r="E32" s="98"/>
      <c r="F32" s="112">
        <v>2</v>
      </c>
      <c r="G32" s="112">
        <v>1</v>
      </c>
      <c r="H32" s="129"/>
      <c r="I32" s="129"/>
      <c r="J32" s="125"/>
      <c r="K32" s="98">
        <v>6</v>
      </c>
      <c r="L32" s="98"/>
      <c r="M32" s="98">
        <v>2</v>
      </c>
      <c r="N32" s="98">
        <v>2</v>
      </c>
      <c r="O32" s="112"/>
      <c r="P32" s="112"/>
      <c r="Q32" s="129"/>
      <c r="R32" s="112">
        <v>0.5</v>
      </c>
      <c r="S32" s="112"/>
      <c r="T32" s="112">
        <v>1</v>
      </c>
      <c r="U32" s="112"/>
      <c r="V32" s="98"/>
      <c r="W32" s="112"/>
      <c r="X32" s="125"/>
      <c r="Y32" s="98"/>
      <c r="Z32" s="112"/>
      <c r="AA32" s="112"/>
      <c r="AB32" s="129"/>
      <c r="AC32" s="129"/>
      <c r="AD32" s="129"/>
      <c r="AE32" s="311">
        <v>4</v>
      </c>
      <c r="AF32" s="305"/>
      <c r="AG32" s="129"/>
      <c r="AH32" s="129"/>
      <c r="AI32" s="129"/>
      <c r="AJ32" s="311">
        <v>2</v>
      </c>
      <c r="AK32" s="250">
        <v>2</v>
      </c>
      <c r="AL32" s="129"/>
      <c r="AM32" s="251"/>
      <c r="AN32" s="129"/>
      <c r="AO32" s="129"/>
      <c r="AP32" s="129"/>
      <c r="AQ32" s="129"/>
      <c r="AR32" s="129"/>
      <c r="AS32" s="312">
        <v>14.5</v>
      </c>
      <c r="AT32" s="184">
        <v>16.5</v>
      </c>
      <c r="AU32" s="104"/>
      <c r="AV32" s="104">
        <v>9</v>
      </c>
      <c r="AW32" s="241">
        <v>12</v>
      </c>
      <c r="AX32" s="132"/>
      <c r="AY32" s="90"/>
      <c r="AZ32" s="133"/>
      <c r="BA32" s="109">
        <f t="shared" si="1"/>
        <v>27.5</v>
      </c>
      <c r="BB32" s="109">
        <f t="shared" si="1"/>
        <v>0</v>
      </c>
      <c r="BC32" s="109">
        <f t="shared" si="1"/>
        <v>14</v>
      </c>
      <c r="BD32" s="109">
        <f t="shared" si="1"/>
        <v>15</v>
      </c>
      <c r="BE32" s="109">
        <f t="shared" si="1"/>
        <v>2</v>
      </c>
      <c r="BF32" s="109">
        <f t="shared" si="1"/>
        <v>2</v>
      </c>
      <c r="BG32" s="109">
        <f t="shared" si="1"/>
        <v>18.5</v>
      </c>
      <c r="BH32" s="113"/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1" s="20" customFormat="1" ht="15.75" thickBot="1">
      <c r="A33" s="215">
        <v>19</v>
      </c>
      <c r="B33" s="303">
        <v>361201370</v>
      </c>
      <c r="C33" s="304" t="s">
        <v>176</v>
      </c>
      <c r="D33" s="98">
        <v>2.5</v>
      </c>
      <c r="E33" s="98"/>
      <c r="F33" s="112">
        <v>2</v>
      </c>
      <c r="G33" s="112">
        <v>1</v>
      </c>
      <c r="H33" s="129"/>
      <c r="I33" s="129"/>
      <c r="J33" s="125"/>
      <c r="K33" s="98">
        <v>4</v>
      </c>
      <c r="L33" s="98"/>
      <c r="M33" s="98">
        <v>2</v>
      </c>
      <c r="N33" s="98">
        <v>2</v>
      </c>
      <c r="O33" s="112"/>
      <c r="P33" s="112"/>
      <c r="Q33" s="129"/>
      <c r="R33" s="112">
        <v>0.5</v>
      </c>
      <c r="S33" s="112"/>
      <c r="T33" s="112">
        <v>1</v>
      </c>
      <c r="U33" s="112"/>
      <c r="V33" s="98"/>
      <c r="W33" s="112"/>
      <c r="X33" s="125"/>
      <c r="Y33" s="98"/>
      <c r="Z33" s="112"/>
      <c r="AA33" s="112"/>
      <c r="AB33" s="129"/>
      <c r="AC33" s="129"/>
      <c r="AD33" s="129"/>
      <c r="AE33" s="311">
        <v>4</v>
      </c>
      <c r="AF33" s="305"/>
      <c r="AG33" s="129"/>
      <c r="AH33" s="129"/>
      <c r="AI33" s="129"/>
      <c r="AJ33" s="311">
        <v>2</v>
      </c>
      <c r="AK33" s="250">
        <v>2</v>
      </c>
      <c r="AL33" s="129"/>
      <c r="AM33" s="251"/>
      <c r="AN33" s="129"/>
      <c r="AO33" s="129"/>
      <c r="AP33" s="129"/>
      <c r="AQ33" s="129"/>
      <c r="AR33" s="129"/>
      <c r="AS33" s="312">
        <v>8.5</v>
      </c>
      <c r="AT33" s="184">
        <v>8.5</v>
      </c>
      <c r="AU33" s="104"/>
      <c r="AV33" s="104">
        <v>7</v>
      </c>
      <c r="AW33" s="241">
        <v>13</v>
      </c>
      <c r="AX33" s="132"/>
      <c r="AY33" s="90"/>
      <c r="AZ33" s="133"/>
      <c r="BA33" s="109">
        <f t="shared" si="1"/>
        <v>15.5</v>
      </c>
      <c r="BB33" s="109">
        <f t="shared" si="1"/>
        <v>0</v>
      </c>
      <c r="BC33" s="109">
        <f t="shared" si="1"/>
        <v>12</v>
      </c>
      <c r="BD33" s="109">
        <f t="shared" si="1"/>
        <v>16</v>
      </c>
      <c r="BE33" s="109">
        <f t="shared" si="1"/>
        <v>2</v>
      </c>
      <c r="BF33" s="109">
        <f t="shared" si="1"/>
        <v>2</v>
      </c>
      <c r="BG33" s="109">
        <f t="shared" si="1"/>
        <v>12.5</v>
      </c>
      <c r="BH33" s="113"/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1" s="20" customFormat="1" ht="15.75" thickBot="1">
      <c r="A34" s="215">
        <v>20</v>
      </c>
      <c r="B34" s="303">
        <v>361201502</v>
      </c>
      <c r="C34" s="304" t="s">
        <v>392</v>
      </c>
      <c r="D34" s="98">
        <v>3</v>
      </c>
      <c r="E34" s="98"/>
      <c r="F34" s="112">
        <v>2</v>
      </c>
      <c r="G34" s="112">
        <v>2</v>
      </c>
      <c r="H34" s="129"/>
      <c r="I34" s="129"/>
      <c r="J34" s="125"/>
      <c r="K34" s="98">
        <v>5.5</v>
      </c>
      <c r="L34" s="98"/>
      <c r="M34" s="98">
        <v>2</v>
      </c>
      <c r="N34" s="98">
        <v>2</v>
      </c>
      <c r="O34" s="112"/>
      <c r="P34" s="112"/>
      <c r="Q34" s="129"/>
      <c r="R34" s="112">
        <v>0.5</v>
      </c>
      <c r="S34" s="112"/>
      <c r="T34" s="112">
        <v>1</v>
      </c>
      <c r="U34" s="112"/>
      <c r="V34" s="98"/>
      <c r="W34" s="112"/>
      <c r="X34" s="125"/>
      <c r="Y34" s="98"/>
      <c r="Z34" s="112"/>
      <c r="AA34" s="112"/>
      <c r="AB34" s="129"/>
      <c r="AC34" s="129"/>
      <c r="AD34" s="129"/>
      <c r="AE34" s="311">
        <v>4</v>
      </c>
      <c r="AF34" s="305"/>
      <c r="AG34" s="129"/>
      <c r="AH34" s="129"/>
      <c r="AI34" s="129"/>
      <c r="AJ34" s="311">
        <v>2</v>
      </c>
      <c r="AK34" s="250">
        <v>2</v>
      </c>
      <c r="AL34" s="129"/>
      <c r="AM34" s="251"/>
      <c r="AN34" s="129"/>
      <c r="AO34" s="129"/>
      <c r="AP34" s="129"/>
      <c r="AQ34" s="129"/>
      <c r="AR34" s="129"/>
      <c r="AS34" s="312">
        <v>18.5</v>
      </c>
      <c r="AT34" s="184">
        <v>11</v>
      </c>
      <c r="AU34" s="104"/>
      <c r="AV34" s="104">
        <v>14</v>
      </c>
      <c r="AW34" s="241">
        <v>13.5</v>
      </c>
      <c r="AX34" s="132"/>
      <c r="AY34" s="90"/>
      <c r="AZ34" s="133"/>
      <c r="BA34" s="109">
        <f t="shared" si="1"/>
        <v>20</v>
      </c>
      <c r="BB34" s="109">
        <f t="shared" si="1"/>
        <v>0</v>
      </c>
      <c r="BC34" s="109">
        <f t="shared" si="1"/>
        <v>19</v>
      </c>
      <c r="BD34" s="109">
        <f t="shared" si="1"/>
        <v>17.5</v>
      </c>
      <c r="BE34" s="109">
        <f t="shared" si="1"/>
        <v>2</v>
      </c>
      <c r="BF34" s="109">
        <f t="shared" si="1"/>
        <v>2</v>
      </c>
      <c r="BG34" s="109">
        <f t="shared" si="1"/>
        <v>22.5</v>
      </c>
      <c r="BH34" s="113"/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1" s="20" customFormat="1" ht="15.75" thickBot="1">
      <c r="A35" s="215">
        <v>21</v>
      </c>
      <c r="B35" s="717">
        <v>361203677</v>
      </c>
      <c r="C35" s="719" t="s">
        <v>393</v>
      </c>
      <c r="D35" s="98">
        <v>2.5</v>
      </c>
      <c r="E35" s="98"/>
      <c r="F35" s="112">
        <v>1</v>
      </c>
      <c r="G35" s="112">
        <v>2</v>
      </c>
      <c r="H35" s="129"/>
      <c r="I35" s="129"/>
      <c r="J35" s="125"/>
      <c r="K35" s="98">
        <v>5</v>
      </c>
      <c r="L35" s="98"/>
      <c r="M35" s="98">
        <v>2</v>
      </c>
      <c r="N35" s="98">
        <v>2</v>
      </c>
      <c r="O35" s="112"/>
      <c r="P35" s="112"/>
      <c r="Q35" s="129"/>
      <c r="R35" s="112">
        <v>0.5</v>
      </c>
      <c r="S35" s="112"/>
      <c r="T35" s="112">
        <v>1</v>
      </c>
      <c r="U35" s="112"/>
      <c r="V35" s="98"/>
      <c r="W35" s="112"/>
      <c r="X35" s="125"/>
      <c r="Y35" s="98"/>
      <c r="Z35" s="112"/>
      <c r="AA35" s="112"/>
      <c r="AB35" s="129"/>
      <c r="AC35" s="129"/>
      <c r="AD35" s="129"/>
      <c r="AE35" s="311">
        <v>4</v>
      </c>
      <c r="AF35" s="305"/>
      <c r="AG35" s="129"/>
      <c r="AH35" s="129"/>
      <c r="AI35" s="129"/>
      <c r="AJ35" s="311">
        <v>2</v>
      </c>
      <c r="AK35" s="250">
        <v>2</v>
      </c>
      <c r="AL35" s="129"/>
      <c r="AM35" s="251"/>
      <c r="AN35" s="129"/>
      <c r="AO35" s="129"/>
      <c r="AP35" s="129"/>
      <c r="AQ35" s="129"/>
      <c r="AR35" s="129"/>
      <c r="AS35" s="312">
        <v>17.5</v>
      </c>
      <c r="AT35" s="184">
        <v>13.5</v>
      </c>
      <c r="AU35" s="104"/>
      <c r="AV35" s="104">
        <v>7.5</v>
      </c>
      <c r="AW35" s="241">
        <v>12.5</v>
      </c>
      <c r="AX35" s="132"/>
      <c r="AY35" s="90"/>
      <c r="AZ35" s="133"/>
      <c r="BA35" s="109">
        <f t="shared" si="1"/>
        <v>21.5</v>
      </c>
      <c r="BB35" s="109">
        <f t="shared" si="1"/>
        <v>0</v>
      </c>
      <c r="BC35" s="109">
        <f t="shared" si="1"/>
        <v>11.5</v>
      </c>
      <c r="BD35" s="109">
        <f t="shared" si="1"/>
        <v>16.5</v>
      </c>
      <c r="BE35" s="109">
        <f t="shared" si="1"/>
        <v>2</v>
      </c>
      <c r="BF35" s="109">
        <f t="shared" si="1"/>
        <v>2</v>
      </c>
      <c r="BG35" s="109">
        <f t="shared" si="1"/>
        <v>21.5</v>
      </c>
      <c r="BH35" s="113"/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1" s="20" customFormat="1" ht="15.75" hidden="1" customHeight="1">
      <c r="A36" s="215"/>
      <c r="B36" s="718"/>
      <c r="C36" s="720"/>
      <c r="D36" s="98"/>
      <c r="E36" s="98"/>
      <c r="F36" s="112"/>
      <c r="G36" s="112"/>
      <c r="H36" s="129"/>
      <c r="I36" s="129"/>
      <c r="J36" s="125"/>
      <c r="K36" s="98"/>
      <c r="L36" s="98"/>
      <c r="M36" s="98"/>
      <c r="N36" s="98"/>
      <c r="O36" s="112"/>
      <c r="P36" s="112"/>
      <c r="Q36" s="129"/>
      <c r="R36" s="112"/>
      <c r="S36" s="112"/>
      <c r="T36" s="112"/>
      <c r="U36" s="112"/>
      <c r="V36" s="98"/>
      <c r="W36" s="112"/>
      <c r="X36" s="125"/>
      <c r="Y36" s="98"/>
      <c r="Z36" s="112"/>
      <c r="AA36" s="112"/>
      <c r="AB36" s="129"/>
      <c r="AC36" s="129"/>
      <c r="AD36" s="129"/>
      <c r="AE36" s="311"/>
      <c r="AF36" s="305"/>
      <c r="AG36" s="129"/>
      <c r="AH36" s="129"/>
      <c r="AI36" s="129"/>
      <c r="AJ36" s="311"/>
      <c r="AK36" s="250"/>
      <c r="AL36" s="129"/>
      <c r="AM36" s="251"/>
      <c r="AN36" s="129"/>
      <c r="AO36" s="129"/>
      <c r="AP36" s="129"/>
      <c r="AQ36" s="129"/>
      <c r="AR36" s="129"/>
      <c r="AS36" s="312"/>
      <c r="AT36" s="184"/>
      <c r="AU36" s="104"/>
      <c r="AV36" s="104"/>
      <c r="AW36" s="241"/>
      <c r="AX36" s="132"/>
      <c r="AY36" s="90"/>
      <c r="AZ36" s="133"/>
      <c r="BA36" s="109">
        <f t="shared" si="1"/>
        <v>0</v>
      </c>
      <c r="BB36" s="109">
        <f t="shared" si="1"/>
        <v>0</v>
      </c>
      <c r="BC36" s="109">
        <f t="shared" si="1"/>
        <v>0</v>
      </c>
      <c r="BD36" s="109">
        <f t="shared" si="1"/>
        <v>0</v>
      </c>
      <c r="BE36" s="109">
        <f t="shared" si="1"/>
        <v>0</v>
      </c>
      <c r="BF36" s="109">
        <f t="shared" si="1"/>
        <v>0</v>
      </c>
      <c r="BG36" s="109">
        <f t="shared" si="1"/>
        <v>0</v>
      </c>
      <c r="BH36" s="113"/>
      <c r="BI36" s="677"/>
      <c r="BJ36" s="678"/>
      <c r="BK36" s="678"/>
      <c r="BL36" s="678"/>
      <c r="BM36" s="678"/>
      <c r="BN36" s="678"/>
      <c r="BO36" s="678"/>
      <c r="BP36" s="678"/>
      <c r="BQ36" s="678"/>
      <c r="BR36" s="678"/>
      <c r="BS36" s="679"/>
    </row>
    <row r="37" spans="1:71" s="20" customFormat="1" ht="3" customHeight="1" thickBot="1">
      <c r="A37" s="215"/>
      <c r="B37" s="313"/>
      <c r="C37" s="720"/>
      <c r="D37" s="98"/>
      <c r="E37" s="98"/>
      <c r="F37" s="112"/>
      <c r="G37" s="112"/>
      <c r="H37" s="129"/>
      <c r="I37" s="129"/>
      <c r="J37" s="125"/>
      <c r="K37" s="98"/>
      <c r="L37" s="98"/>
      <c r="M37" s="98"/>
      <c r="N37" s="98"/>
      <c r="O37" s="112"/>
      <c r="P37" s="112"/>
      <c r="Q37" s="129"/>
      <c r="R37" s="112"/>
      <c r="S37" s="112"/>
      <c r="T37" s="112"/>
      <c r="U37" s="112"/>
      <c r="V37" s="98"/>
      <c r="W37" s="112"/>
      <c r="X37" s="125"/>
      <c r="Y37" s="98"/>
      <c r="Z37" s="112"/>
      <c r="AA37" s="112"/>
      <c r="AB37" s="129"/>
      <c r="AC37" s="129"/>
      <c r="AD37" s="129"/>
      <c r="AE37" s="311"/>
      <c r="AF37" s="305"/>
      <c r="AG37" s="129"/>
      <c r="AH37" s="129"/>
      <c r="AI37" s="129"/>
      <c r="AJ37" s="311"/>
      <c r="AK37" s="250"/>
      <c r="AL37" s="129"/>
      <c r="AM37" s="251"/>
      <c r="AN37" s="129"/>
      <c r="AO37" s="129"/>
      <c r="AP37" s="129"/>
      <c r="AQ37" s="129"/>
      <c r="AR37" s="129"/>
      <c r="AS37" s="312"/>
      <c r="AT37" s="184"/>
      <c r="AU37" s="104"/>
      <c r="AV37" s="104"/>
      <c r="AW37" s="241"/>
      <c r="AX37" s="132"/>
      <c r="AY37" s="90"/>
      <c r="AZ37" s="133"/>
      <c r="BA37" s="109">
        <f t="shared" si="1"/>
        <v>0</v>
      </c>
      <c r="BB37" s="109">
        <f t="shared" si="1"/>
        <v>0</v>
      </c>
      <c r="BC37" s="109">
        <f t="shared" si="1"/>
        <v>0</v>
      </c>
      <c r="BD37" s="109">
        <f t="shared" si="1"/>
        <v>0</v>
      </c>
      <c r="BE37" s="109">
        <f t="shared" si="1"/>
        <v>0</v>
      </c>
      <c r="BF37" s="109">
        <f t="shared" si="1"/>
        <v>0</v>
      </c>
      <c r="BG37" s="109">
        <f t="shared" si="1"/>
        <v>0</v>
      </c>
      <c r="BH37" s="113"/>
      <c r="BI37" s="677"/>
      <c r="BJ37" s="678"/>
      <c r="BK37" s="678"/>
      <c r="BL37" s="678"/>
      <c r="BM37" s="678"/>
      <c r="BN37" s="678"/>
      <c r="BO37" s="678"/>
      <c r="BP37" s="678"/>
      <c r="BQ37" s="678"/>
      <c r="BR37" s="678"/>
      <c r="BS37" s="679"/>
    </row>
    <row r="38" spans="1:71" s="20" customFormat="1" ht="15.75" hidden="1" thickBot="1">
      <c r="A38" s="215"/>
      <c r="B38" s="313"/>
      <c r="C38" s="720"/>
      <c r="D38" s="98"/>
      <c r="E38" s="98"/>
      <c r="F38" s="112"/>
      <c r="G38" s="112"/>
      <c r="H38" s="129"/>
      <c r="I38" s="129"/>
      <c r="J38" s="125"/>
      <c r="K38" s="98"/>
      <c r="L38" s="98"/>
      <c r="M38" s="98"/>
      <c r="N38" s="98"/>
      <c r="O38" s="112"/>
      <c r="P38" s="112"/>
      <c r="Q38" s="129"/>
      <c r="R38" s="112"/>
      <c r="S38" s="112"/>
      <c r="T38" s="112"/>
      <c r="U38" s="112"/>
      <c r="V38" s="98"/>
      <c r="W38" s="112"/>
      <c r="X38" s="125"/>
      <c r="Y38" s="98"/>
      <c r="Z38" s="112"/>
      <c r="AA38" s="112"/>
      <c r="AB38" s="129"/>
      <c r="AC38" s="129"/>
      <c r="AD38" s="129"/>
      <c r="AE38" s="311"/>
      <c r="AF38" s="305"/>
      <c r="AG38" s="129"/>
      <c r="AH38" s="129"/>
      <c r="AI38" s="129"/>
      <c r="AJ38" s="311"/>
      <c r="AK38" s="250"/>
      <c r="AL38" s="129"/>
      <c r="AM38" s="251"/>
      <c r="AN38" s="129"/>
      <c r="AO38" s="129"/>
      <c r="AP38" s="129"/>
      <c r="AQ38" s="129"/>
      <c r="AR38" s="129"/>
      <c r="AS38" s="312"/>
      <c r="AT38" s="184"/>
      <c r="AU38" s="104"/>
      <c r="AV38" s="104"/>
      <c r="AW38" s="241"/>
      <c r="AX38" s="132"/>
      <c r="AY38" s="90"/>
      <c r="AZ38" s="133"/>
      <c r="BA38" s="109">
        <f t="shared" si="1"/>
        <v>0</v>
      </c>
      <c r="BB38" s="109">
        <f t="shared" si="1"/>
        <v>0</v>
      </c>
      <c r="BC38" s="109">
        <f t="shared" si="1"/>
        <v>0</v>
      </c>
      <c r="BD38" s="109">
        <f t="shared" si="1"/>
        <v>0</v>
      </c>
      <c r="BE38" s="109">
        <f t="shared" si="1"/>
        <v>0</v>
      </c>
      <c r="BF38" s="109">
        <f t="shared" si="1"/>
        <v>0</v>
      </c>
      <c r="BG38" s="109">
        <f t="shared" si="1"/>
        <v>0</v>
      </c>
      <c r="BH38" s="113"/>
      <c r="BI38" s="677"/>
      <c r="BJ38" s="678"/>
      <c r="BK38" s="678"/>
      <c r="BL38" s="678"/>
      <c r="BM38" s="678"/>
      <c r="BN38" s="678"/>
      <c r="BO38" s="678"/>
      <c r="BP38" s="678"/>
      <c r="BQ38" s="678"/>
      <c r="BR38" s="678"/>
      <c r="BS38" s="679"/>
    </row>
    <row r="39" spans="1:71" s="20" customFormat="1" ht="15.75" hidden="1" thickBot="1">
      <c r="A39" s="215"/>
      <c r="B39" s="313"/>
      <c r="C39" s="720"/>
      <c r="D39" s="98"/>
      <c r="E39" s="98"/>
      <c r="F39" s="112"/>
      <c r="G39" s="112"/>
      <c r="H39" s="129"/>
      <c r="I39" s="129"/>
      <c r="J39" s="125"/>
      <c r="K39" s="98"/>
      <c r="L39" s="98"/>
      <c r="M39" s="98"/>
      <c r="N39" s="98"/>
      <c r="O39" s="112"/>
      <c r="P39" s="112"/>
      <c r="Q39" s="129"/>
      <c r="R39" s="112"/>
      <c r="S39" s="112"/>
      <c r="T39" s="112"/>
      <c r="U39" s="112"/>
      <c r="V39" s="98"/>
      <c r="W39" s="112"/>
      <c r="X39" s="125"/>
      <c r="Y39" s="98"/>
      <c r="Z39" s="112"/>
      <c r="AA39" s="112"/>
      <c r="AB39" s="129"/>
      <c r="AC39" s="129"/>
      <c r="AD39" s="129"/>
      <c r="AE39" s="311"/>
      <c r="AF39" s="305"/>
      <c r="AG39" s="129"/>
      <c r="AH39" s="129"/>
      <c r="AI39" s="129"/>
      <c r="AJ39" s="311"/>
      <c r="AK39" s="250"/>
      <c r="AL39" s="129"/>
      <c r="AM39" s="251"/>
      <c r="AN39" s="129"/>
      <c r="AO39" s="129"/>
      <c r="AP39" s="129"/>
      <c r="AQ39" s="129"/>
      <c r="AR39" s="129"/>
      <c r="AS39" s="312"/>
      <c r="AT39" s="184">
        <v>3</v>
      </c>
      <c r="AU39" s="104"/>
      <c r="AV39" s="104">
        <v>14</v>
      </c>
      <c r="AW39" s="241">
        <v>13.5</v>
      </c>
      <c r="AX39" s="132"/>
      <c r="AY39" s="90"/>
      <c r="AZ39" s="133"/>
      <c r="BA39" s="109">
        <f t="shared" si="1"/>
        <v>3</v>
      </c>
      <c r="BB39" s="109">
        <f t="shared" si="1"/>
        <v>0</v>
      </c>
      <c r="BC39" s="109">
        <f t="shared" si="1"/>
        <v>14</v>
      </c>
      <c r="BD39" s="109">
        <f t="shared" si="1"/>
        <v>13.5</v>
      </c>
      <c r="BE39" s="109">
        <f t="shared" si="1"/>
        <v>0</v>
      </c>
      <c r="BF39" s="109">
        <f t="shared" si="1"/>
        <v>0</v>
      </c>
      <c r="BG39" s="109">
        <f t="shared" si="1"/>
        <v>0</v>
      </c>
      <c r="BH39" s="113"/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</row>
    <row r="40" spans="1:71" s="20" customFormat="1" ht="15.75" hidden="1" thickBot="1">
      <c r="A40" s="215"/>
      <c r="B40" s="313"/>
      <c r="C40" s="721"/>
      <c r="D40" s="98"/>
      <c r="E40" s="98"/>
      <c r="F40" s="112"/>
      <c r="G40" s="112"/>
      <c r="H40" s="129"/>
      <c r="I40" s="129"/>
      <c r="J40" s="125"/>
      <c r="K40" s="98"/>
      <c r="L40" s="98"/>
      <c r="M40" s="98"/>
      <c r="N40" s="98"/>
      <c r="O40" s="112"/>
      <c r="P40" s="112"/>
      <c r="Q40" s="129"/>
      <c r="R40" s="112"/>
      <c r="S40" s="112"/>
      <c r="T40" s="112"/>
      <c r="U40" s="112"/>
      <c r="V40" s="98"/>
      <c r="W40" s="112"/>
      <c r="X40" s="125"/>
      <c r="Y40" s="98"/>
      <c r="Z40" s="112"/>
      <c r="AA40" s="112"/>
      <c r="AB40" s="129"/>
      <c r="AC40" s="129"/>
      <c r="AD40" s="129"/>
      <c r="AE40" s="311"/>
      <c r="AF40" s="305"/>
      <c r="AG40" s="129"/>
      <c r="AH40" s="129"/>
      <c r="AI40" s="129"/>
      <c r="AJ40" s="311"/>
      <c r="AK40" s="250"/>
      <c r="AL40" s="129"/>
      <c r="AM40" s="251"/>
      <c r="AN40" s="129"/>
      <c r="AO40" s="129"/>
      <c r="AP40" s="129"/>
      <c r="AQ40" s="129"/>
      <c r="AR40" s="129"/>
      <c r="AS40" s="312"/>
      <c r="AT40" s="184">
        <v>5</v>
      </c>
      <c r="AU40" s="104"/>
      <c r="AV40" s="104">
        <v>7.5</v>
      </c>
      <c r="AW40" s="241">
        <v>12.5</v>
      </c>
      <c r="AX40" s="132"/>
      <c r="AY40" s="90"/>
      <c r="AZ40" s="133"/>
      <c r="BA40" s="109">
        <f t="shared" si="1"/>
        <v>5</v>
      </c>
      <c r="BB40" s="109">
        <f t="shared" si="1"/>
        <v>0</v>
      </c>
      <c r="BC40" s="109">
        <f t="shared" si="1"/>
        <v>7.5</v>
      </c>
      <c r="BD40" s="109">
        <f t="shared" si="1"/>
        <v>12.5</v>
      </c>
      <c r="BE40" s="109">
        <f t="shared" si="1"/>
        <v>0</v>
      </c>
      <c r="BF40" s="109">
        <f t="shared" si="1"/>
        <v>0</v>
      </c>
      <c r="BG40" s="109">
        <f t="shared" si="1"/>
        <v>0</v>
      </c>
      <c r="BH40" s="113"/>
      <c r="BI40" s="677"/>
      <c r="BJ40" s="678"/>
      <c r="BK40" s="678"/>
      <c r="BL40" s="678"/>
      <c r="BM40" s="678"/>
      <c r="BN40" s="678"/>
      <c r="BO40" s="678"/>
      <c r="BP40" s="678"/>
      <c r="BQ40" s="678"/>
      <c r="BR40" s="678"/>
      <c r="BS40" s="679"/>
    </row>
    <row r="41" spans="1:71" s="20" customFormat="1" ht="15.75" thickBot="1">
      <c r="A41" s="215">
        <v>22</v>
      </c>
      <c r="B41" s="314">
        <v>331202261</v>
      </c>
      <c r="C41" s="315" t="s">
        <v>394</v>
      </c>
      <c r="D41" s="98">
        <v>3</v>
      </c>
      <c r="E41" s="98"/>
      <c r="F41" s="112">
        <v>1</v>
      </c>
      <c r="G41" s="112">
        <v>2</v>
      </c>
      <c r="H41" s="129"/>
      <c r="I41" s="129"/>
      <c r="J41" s="125"/>
      <c r="K41" s="98">
        <v>6</v>
      </c>
      <c r="L41" s="98"/>
      <c r="M41" s="98">
        <v>2</v>
      </c>
      <c r="N41" s="98">
        <v>2</v>
      </c>
      <c r="O41" s="112"/>
      <c r="P41" s="112"/>
      <c r="Q41" s="129"/>
      <c r="R41" s="98">
        <v>1</v>
      </c>
      <c r="S41" s="98"/>
      <c r="T41" s="98">
        <v>1</v>
      </c>
      <c r="U41" s="112"/>
      <c r="V41" s="98"/>
      <c r="W41" s="112"/>
      <c r="X41" s="125"/>
      <c r="Y41" s="98"/>
      <c r="Z41" s="112"/>
      <c r="AA41" s="112"/>
      <c r="AB41" s="129"/>
      <c r="AC41" s="129"/>
      <c r="AD41" s="129"/>
      <c r="AE41" s="98">
        <v>2</v>
      </c>
      <c r="AF41" s="305"/>
      <c r="AG41" s="129"/>
      <c r="AH41" s="129"/>
      <c r="AI41" s="129"/>
      <c r="AJ41" s="98">
        <v>1</v>
      </c>
      <c r="AK41" s="300">
        <v>2</v>
      </c>
      <c r="AL41" s="129"/>
      <c r="AM41" s="251"/>
      <c r="AN41" s="129"/>
      <c r="AO41" s="129"/>
      <c r="AP41" s="129"/>
      <c r="AQ41" s="129"/>
      <c r="AR41" s="129"/>
      <c r="AS41" s="312">
        <v>19</v>
      </c>
      <c r="AT41" s="184">
        <v>9</v>
      </c>
      <c r="AU41" s="104"/>
      <c r="AV41" s="104">
        <v>7.5</v>
      </c>
      <c r="AW41" s="241">
        <v>9.5</v>
      </c>
      <c r="AX41" s="132"/>
      <c r="AY41" s="90"/>
      <c r="AZ41" s="133"/>
      <c r="BA41" s="109">
        <f t="shared" si="1"/>
        <v>19</v>
      </c>
      <c r="BB41" s="109">
        <f t="shared" si="1"/>
        <v>0</v>
      </c>
      <c r="BC41" s="109">
        <f t="shared" si="1"/>
        <v>11.5</v>
      </c>
      <c r="BD41" s="109">
        <f t="shared" si="1"/>
        <v>13.5</v>
      </c>
      <c r="BE41" s="109">
        <f t="shared" si="1"/>
        <v>1</v>
      </c>
      <c r="BF41" s="109">
        <f t="shared" si="1"/>
        <v>2</v>
      </c>
      <c r="BG41" s="109">
        <f t="shared" si="1"/>
        <v>21</v>
      </c>
      <c r="BH41" s="113"/>
      <c r="BI41" s="677"/>
      <c r="BJ41" s="678"/>
      <c r="BK41" s="678"/>
      <c r="BL41" s="678"/>
      <c r="BM41" s="678"/>
      <c r="BN41" s="678"/>
      <c r="BO41" s="678"/>
      <c r="BP41" s="678"/>
      <c r="BQ41" s="678"/>
      <c r="BR41" s="678"/>
      <c r="BS41" s="679"/>
    </row>
    <row r="42" spans="1:71" s="20" customFormat="1" ht="15.75" thickBot="1">
      <c r="A42" s="215">
        <v>23</v>
      </c>
      <c r="B42" s="316">
        <v>331202922</v>
      </c>
      <c r="C42" s="317" t="s">
        <v>218</v>
      </c>
      <c r="D42" s="98">
        <v>2</v>
      </c>
      <c r="E42" s="98"/>
      <c r="F42" s="112">
        <v>1</v>
      </c>
      <c r="G42" s="112">
        <v>2</v>
      </c>
      <c r="H42" s="129"/>
      <c r="I42" s="129"/>
      <c r="J42" s="125"/>
      <c r="K42" s="98">
        <v>4.5</v>
      </c>
      <c r="L42" s="98"/>
      <c r="M42" s="98">
        <v>0</v>
      </c>
      <c r="N42" s="98">
        <v>2</v>
      </c>
      <c r="O42" s="112"/>
      <c r="P42" s="112"/>
      <c r="Q42" s="129"/>
      <c r="R42" s="98">
        <v>0.5</v>
      </c>
      <c r="S42" s="98"/>
      <c r="T42" s="98">
        <v>1</v>
      </c>
      <c r="U42" s="112"/>
      <c r="V42" s="98"/>
      <c r="W42" s="112"/>
      <c r="X42" s="125"/>
      <c r="Y42" s="98"/>
      <c r="Z42" s="112"/>
      <c r="AA42" s="112"/>
      <c r="AB42" s="129"/>
      <c r="AC42" s="129"/>
      <c r="AD42" s="129"/>
      <c r="AE42" s="98">
        <v>4</v>
      </c>
      <c r="AF42" s="305"/>
      <c r="AG42" s="129"/>
      <c r="AH42" s="129"/>
      <c r="AI42" s="129"/>
      <c r="AJ42" s="98">
        <v>2</v>
      </c>
      <c r="AK42" s="250">
        <v>2</v>
      </c>
      <c r="AL42" s="129"/>
      <c r="AM42" s="251"/>
      <c r="AN42" s="129"/>
      <c r="AO42" s="129"/>
      <c r="AP42" s="129"/>
      <c r="AQ42" s="129"/>
      <c r="AR42" s="129"/>
      <c r="AS42" s="302">
        <v>15</v>
      </c>
      <c r="AT42" s="318">
        <v>12</v>
      </c>
      <c r="AU42" s="318"/>
      <c r="AV42" s="318">
        <v>8</v>
      </c>
      <c r="AW42" s="318">
        <v>9</v>
      </c>
      <c r="AX42" s="132"/>
      <c r="AY42" s="90"/>
      <c r="AZ42" s="133"/>
      <c r="BA42" s="109">
        <f t="shared" si="1"/>
        <v>19</v>
      </c>
      <c r="BB42" s="109">
        <f t="shared" si="1"/>
        <v>0</v>
      </c>
      <c r="BC42" s="109">
        <f t="shared" si="1"/>
        <v>10</v>
      </c>
      <c r="BD42" s="109">
        <f t="shared" si="1"/>
        <v>13</v>
      </c>
      <c r="BE42" s="109">
        <f t="shared" si="1"/>
        <v>2</v>
      </c>
      <c r="BF42" s="109">
        <f t="shared" si="1"/>
        <v>2</v>
      </c>
      <c r="BG42" s="109">
        <f t="shared" si="1"/>
        <v>19</v>
      </c>
      <c r="BH42" s="113"/>
      <c r="BI42" s="677"/>
      <c r="BJ42" s="678"/>
      <c r="BK42" s="678"/>
      <c r="BL42" s="678"/>
      <c r="BM42" s="678"/>
      <c r="BN42" s="678"/>
      <c r="BO42" s="678"/>
      <c r="BP42" s="678"/>
      <c r="BQ42" s="678"/>
      <c r="BR42" s="678"/>
      <c r="BS42" s="679"/>
    </row>
    <row r="43" spans="1:71" s="20" customFormat="1" ht="15.75" thickBot="1">
      <c r="A43" s="215">
        <v>24</v>
      </c>
      <c r="B43" s="316">
        <v>331203267</v>
      </c>
      <c r="C43" s="317" t="s">
        <v>395</v>
      </c>
      <c r="D43" s="98">
        <v>4.5</v>
      </c>
      <c r="E43" s="98"/>
      <c r="F43" s="112">
        <v>2</v>
      </c>
      <c r="G43" s="112">
        <v>1.5</v>
      </c>
      <c r="H43" s="129"/>
      <c r="I43" s="129"/>
      <c r="J43" s="125"/>
      <c r="K43" s="98">
        <v>5</v>
      </c>
      <c r="L43" s="98"/>
      <c r="M43" s="98">
        <v>1</v>
      </c>
      <c r="N43" s="98">
        <v>2</v>
      </c>
      <c r="O43" s="112"/>
      <c r="P43" s="112"/>
      <c r="Q43" s="129"/>
      <c r="R43" s="98">
        <v>0.5</v>
      </c>
      <c r="S43" s="98"/>
      <c r="T43" s="98">
        <v>1</v>
      </c>
      <c r="U43" s="112"/>
      <c r="V43" s="98"/>
      <c r="W43" s="112"/>
      <c r="X43" s="125"/>
      <c r="Y43" s="98"/>
      <c r="Z43" s="112"/>
      <c r="AA43" s="112"/>
      <c r="AB43" s="129"/>
      <c r="AC43" s="129"/>
      <c r="AD43" s="129"/>
      <c r="AE43" s="98">
        <v>3</v>
      </c>
      <c r="AF43" s="305"/>
      <c r="AG43" s="129"/>
      <c r="AH43" s="129"/>
      <c r="AI43" s="129"/>
      <c r="AJ43" s="98">
        <v>2</v>
      </c>
      <c r="AK43" s="250">
        <v>2</v>
      </c>
      <c r="AL43" s="129"/>
      <c r="AM43" s="251"/>
      <c r="AN43" s="129"/>
      <c r="AO43" s="129"/>
      <c r="AP43" s="129"/>
      <c r="AQ43" s="129"/>
      <c r="AR43" s="129"/>
      <c r="AS43" s="302">
        <v>18</v>
      </c>
      <c r="AT43" s="318">
        <v>11.5</v>
      </c>
      <c r="AU43" s="318"/>
      <c r="AV43" s="318">
        <v>7</v>
      </c>
      <c r="AW43" s="318">
        <v>10.5</v>
      </c>
      <c r="AX43" s="132"/>
      <c r="AY43" s="90"/>
      <c r="AZ43" s="133"/>
      <c r="BA43" s="109">
        <f t="shared" si="1"/>
        <v>21.5</v>
      </c>
      <c r="BB43" s="109">
        <f t="shared" si="1"/>
        <v>0</v>
      </c>
      <c r="BC43" s="109">
        <f t="shared" si="1"/>
        <v>11</v>
      </c>
      <c r="BD43" s="109">
        <f t="shared" si="1"/>
        <v>14</v>
      </c>
      <c r="BE43" s="109">
        <f t="shared" si="1"/>
        <v>2</v>
      </c>
      <c r="BF43" s="109">
        <f t="shared" si="1"/>
        <v>2</v>
      </c>
      <c r="BG43" s="109">
        <f t="shared" si="1"/>
        <v>21</v>
      </c>
      <c r="BH43" s="113"/>
      <c r="BI43" s="677"/>
      <c r="BJ43" s="678"/>
      <c r="BK43" s="678"/>
      <c r="BL43" s="678"/>
      <c r="BM43" s="678"/>
      <c r="BN43" s="678"/>
      <c r="BO43" s="678"/>
      <c r="BP43" s="678"/>
      <c r="BQ43" s="678"/>
      <c r="BR43" s="678"/>
      <c r="BS43" s="679"/>
    </row>
    <row r="44" spans="1:71" s="20" customFormat="1" ht="15.75" thickBot="1">
      <c r="A44" s="215">
        <v>25</v>
      </c>
      <c r="B44" s="319">
        <v>332210966</v>
      </c>
      <c r="C44" s="320" t="s">
        <v>56</v>
      </c>
      <c r="D44" s="98">
        <v>3.5</v>
      </c>
      <c r="E44" s="98"/>
      <c r="F44" s="112">
        <v>2</v>
      </c>
      <c r="G44" s="112">
        <v>2</v>
      </c>
      <c r="H44" s="129"/>
      <c r="I44" s="129"/>
      <c r="J44" s="125"/>
      <c r="K44" s="98">
        <v>5</v>
      </c>
      <c r="L44" s="98"/>
      <c r="M44" s="98">
        <v>2</v>
      </c>
      <c r="N44" s="98">
        <v>2</v>
      </c>
      <c r="O44" s="112"/>
      <c r="P44" s="112"/>
      <c r="Q44" s="129"/>
      <c r="R44" s="98">
        <v>0</v>
      </c>
      <c r="S44" s="98"/>
      <c r="T44" s="98">
        <v>1</v>
      </c>
      <c r="U44" s="112"/>
      <c r="V44" s="98"/>
      <c r="W44" s="112"/>
      <c r="X44" s="125"/>
      <c r="Y44" s="98"/>
      <c r="Z44" s="112"/>
      <c r="AA44" s="112"/>
      <c r="AB44" s="129"/>
      <c r="AC44" s="129"/>
      <c r="AD44" s="129"/>
      <c r="AE44" s="98">
        <v>3</v>
      </c>
      <c r="AF44" s="305"/>
      <c r="AG44" s="129"/>
      <c r="AH44" s="129"/>
      <c r="AI44" s="129"/>
      <c r="AJ44" s="98">
        <v>2</v>
      </c>
      <c r="AK44" s="250">
        <v>2</v>
      </c>
      <c r="AL44" s="129"/>
      <c r="AM44" s="251"/>
      <c r="AN44" s="129"/>
      <c r="AO44" s="129"/>
      <c r="AP44" s="129"/>
      <c r="AQ44" s="129"/>
      <c r="AR44" s="129"/>
      <c r="AS44" s="312">
        <v>19</v>
      </c>
      <c r="AT44" s="184">
        <v>12</v>
      </c>
      <c r="AU44" s="104"/>
      <c r="AV44" s="104">
        <v>10.5</v>
      </c>
      <c r="AW44" s="241">
        <v>14.5</v>
      </c>
      <c r="AX44" s="132"/>
      <c r="AY44" s="90"/>
      <c r="AZ44" s="133"/>
      <c r="BA44" s="109">
        <f t="shared" si="1"/>
        <v>20.5</v>
      </c>
      <c r="BB44" s="109">
        <f t="shared" si="1"/>
        <v>0</v>
      </c>
      <c r="BC44" s="109">
        <f t="shared" si="1"/>
        <v>15.5</v>
      </c>
      <c r="BD44" s="109">
        <f t="shared" si="1"/>
        <v>18.5</v>
      </c>
      <c r="BE44" s="109">
        <f t="shared" si="1"/>
        <v>2</v>
      </c>
      <c r="BF44" s="109">
        <f t="shared" si="1"/>
        <v>2</v>
      </c>
      <c r="BG44" s="109">
        <f t="shared" si="1"/>
        <v>22</v>
      </c>
      <c r="BH44" s="113"/>
      <c r="BI44" s="677"/>
      <c r="BJ44" s="678"/>
      <c r="BK44" s="678"/>
      <c r="BL44" s="678"/>
      <c r="BM44" s="678"/>
      <c r="BN44" s="678"/>
      <c r="BO44" s="678"/>
      <c r="BP44" s="678"/>
      <c r="BQ44" s="678"/>
      <c r="BR44" s="678"/>
      <c r="BS44" s="679"/>
    </row>
    <row r="45" spans="1:71" s="20" customFormat="1" ht="15.75" thickBot="1">
      <c r="A45" s="215">
        <v>26</v>
      </c>
      <c r="B45" s="316">
        <v>342204237</v>
      </c>
      <c r="C45" s="317" t="s">
        <v>396</v>
      </c>
      <c r="D45" s="98">
        <v>4.5</v>
      </c>
      <c r="E45" s="98"/>
      <c r="F45" s="112">
        <v>1.5</v>
      </c>
      <c r="G45" s="112">
        <v>1</v>
      </c>
      <c r="H45" s="129"/>
      <c r="I45" s="129"/>
      <c r="J45" s="125"/>
      <c r="K45" s="98">
        <v>4</v>
      </c>
      <c r="L45" s="98"/>
      <c r="M45" s="98">
        <v>2</v>
      </c>
      <c r="N45" s="98">
        <v>2</v>
      </c>
      <c r="O45" s="112"/>
      <c r="P45" s="112"/>
      <c r="Q45" s="129"/>
      <c r="R45" s="98">
        <v>0</v>
      </c>
      <c r="S45" s="98"/>
      <c r="T45" s="98">
        <v>1</v>
      </c>
      <c r="U45" s="112"/>
      <c r="V45" s="98"/>
      <c r="W45" s="112"/>
      <c r="X45" s="125"/>
      <c r="Y45" s="98"/>
      <c r="Z45" s="112"/>
      <c r="AA45" s="112"/>
      <c r="AB45" s="129"/>
      <c r="AC45" s="129"/>
      <c r="AD45" s="129"/>
      <c r="AE45" s="98">
        <v>2</v>
      </c>
      <c r="AF45" s="305"/>
      <c r="AG45" s="129"/>
      <c r="AH45" s="129"/>
      <c r="AI45" s="129"/>
      <c r="AJ45" s="98">
        <v>2</v>
      </c>
      <c r="AK45" s="250">
        <v>2</v>
      </c>
      <c r="AL45" s="129"/>
      <c r="AM45" s="251"/>
      <c r="AN45" s="129"/>
      <c r="AO45" s="129"/>
      <c r="AP45" s="129"/>
      <c r="AQ45" s="129"/>
      <c r="AR45" s="129"/>
      <c r="AS45" s="312">
        <v>17</v>
      </c>
      <c r="AT45" s="184">
        <v>11</v>
      </c>
      <c r="AU45" s="104"/>
      <c r="AV45" s="104">
        <v>9</v>
      </c>
      <c r="AW45" s="241">
        <v>11</v>
      </c>
      <c r="AX45" s="132"/>
      <c r="AY45" s="90"/>
      <c r="AZ45" s="133"/>
      <c r="BA45" s="109">
        <f t="shared" si="1"/>
        <v>19.5</v>
      </c>
      <c r="BB45" s="109">
        <f t="shared" si="1"/>
        <v>0</v>
      </c>
      <c r="BC45" s="109">
        <f t="shared" si="1"/>
        <v>13.5</v>
      </c>
      <c r="BD45" s="109">
        <f t="shared" si="1"/>
        <v>14</v>
      </c>
      <c r="BE45" s="109">
        <f t="shared" si="1"/>
        <v>2</v>
      </c>
      <c r="BF45" s="109">
        <f t="shared" si="1"/>
        <v>2</v>
      </c>
      <c r="BG45" s="109">
        <f t="shared" si="1"/>
        <v>19</v>
      </c>
      <c r="BH45" s="113"/>
      <c r="BI45" s="677"/>
      <c r="BJ45" s="678"/>
      <c r="BK45" s="678"/>
      <c r="BL45" s="678"/>
      <c r="BM45" s="678"/>
      <c r="BN45" s="678"/>
      <c r="BO45" s="678"/>
      <c r="BP45" s="678"/>
      <c r="BQ45" s="678"/>
      <c r="BR45" s="678"/>
      <c r="BS45" s="679"/>
    </row>
    <row r="46" spans="1:71" s="20" customFormat="1" ht="15.75" thickBot="1">
      <c r="A46" s="215">
        <v>27</v>
      </c>
      <c r="B46" s="316">
        <v>342205154</v>
      </c>
      <c r="C46" s="317" t="s">
        <v>62</v>
      </c>
      <c r="D46" s="98">
        <v>2.5</v>
      </c>
      <c r="E46" s="98"/>
      <c r="F46" s="112">
        <v>0</v>
      </c>
      <c r="G46" s="112">
        <v>1</v>
      </c>
      <c r="H46" s="129"/>
      <c r="I46" s="129"/>
      <c r="J46" s="125"/>
      <c r="K46" s="98">
        <v>3.5</v>
      </c>
      <c r="L46" s="98"/>
      <c r="M46" s="98">
        <v>0.5</v>
      </c>
      <c r="N46" s="98">
        <v>2</v>
      </c>
      <c r="O46" s="112"/>
      <c r="P46" s="112"/>
      <c r="Q46" s="129"/>
      <c r="R46" s="98">
        <v>0.5</v>
      </c>
      <c r="S46" s="98"/>
      <c r="T46" s="98">
        <v>1</v>
      </c>
      <c r="U46" s="112"/>
      <c r="V46" s="98"/>
      <c r="W46" s="112"/>
      <c r="X46" s="125"/>
      <c r="Y46" s="98"/>
      <c r="Z46" s="112"/>
      <c r="AA46" s="112"/>
      <c r="AB46" s="129"/>
      <c r="AC46" s="129"/>
      <c r="AD46" s="129"/>
      <c r="AE46" s="98">
        <v>3</v>
      </c>
      <c r="AF46" s="305"/>
      <c r="AG46" s="129"/>
      <c r="AH46" s="129"/>
      <c r="AI46" s="129"/>
      <c r="AJ46" s="98">
        <v>2</v>
      </c>
      <c r="AK46" s="250">
        <v>2</v>
      </c>
      <c r="AL46" s="129"/>
      <c r="AM46" s="251"/>
      <c r="AN46" s="129"/>
      <c r="AO46" s="129"/>
      <c r="AP46" s="129"/>
      <c r="AQ46" s="129"/>
      <c r="AR46" s="129"/>
      <c r="AS46" s="312">
        <v>14</v>
      </c>
      <c r="AT46" s="184">
        <v>4</v>
      </c>
      <c r="AU46" s="104"/>
      <c r="AV46" s="104">
        <v>5.5</v>
      </c>
      <c r="AW46" s="241">
        <v>4.5</v>
      </c>
      <c r="AX46" s="132"/>
      <c r="AY46" s="90"/>
      <c r="AZ46" s="133"/>
      <c r="BA46" s="109">
        <f t="shared" si="1"/>
        <v>10.5</v>
      </c>
      <c r="BB46" s="109">
        <f t="shared" si="1"/>
        <v>0</v>
      </c>
      <c r="BC46" s="109">
        <f t="shared" si="1"/>
        <v>7</v>
      </c>
      <c r="BD46" s="109">
        <f t="shared" si="1"/>
        <v>7.5</v>
      </c>
      <c r="BE46" s="109">
        <f t="shared" si="1"/>
        <v>2</v>
      </c>
      <c r="BF46" s="109">
        <f t="shared" si="1"/>
        <v>2</v>
      </c>
      <c r="BG46" s="109">
        <f t="shared" si="1"/>
        <v>17</v>
      </c>
      <c r="BH46" s="113"/>
      <c r="BI46" s="677"/>
      <c r="BJ46" s="678"/>
      <c r="BK46" s="678"/>
      <c r="BL46" s="678"/>
      <c r="BM46" s="678"/>
      <c r="BN46" s="678"/>
      <c r="BO46" s="678"/>
      <c r="BP46" s="678"/>
      <c r="BQ46" s="678"/>
      <c r="BR46" s="678"/>
      <c r="BS46" s="679"/>
    </row>
    <row r="47" spans="1:71" s="20" customFormat="1" ht="15.75" thickBot="1">
      <c r="A47" s="215">
        <v>28</v>
      </c>
      <c r="B47" s="316">
        <v>342206720</v>
      </c>
      <c r="C47" s="317" t="s">
        <v>397</v>
      </c>
      <c r="D47" s="98">
        <v>1.5</v>
      </c>
      <c r="E47" s="98"/>
      <c r="F47" s="112">
        <v>1</v>
      </c>
      <c r="G47" s="112">
        <v>1</v>
      </c>
      <c r="H47" s="129"/>
      <c r="I47" s="129"/>
      <c r="J47" s="125"/>
      <c r="K47" s="98">
        <v>4.5</v>
      </c>
      <c r="L47" s="98"/>
      <c r="M47" s="98">
        <v>1</v>
      </c>
      <c r="N47" s="98">
        <v>2</v>
      </c>
      <c r="O47" s="112"/>
      <c r="P47" s="112"/>
      <c r="Q47" s="129"/>
      <c r="R47" s="98">
        <v>0</v>
      </c>
      <c r="S47" s="98"/>
      <c r="T47" s="98">
        <v>1</v>
      </c>
      <c r="U47" s="112"/>
      <c r="V47" s="98"/>
      <c r="W47" s="112"/>
      <c r="X47" s="125"/>
      <c r="Y47" s="98"/>
      <c r="Z47" s="112"/>
      <c r="AA47" s="112"/>
      <c r="AB47" s="129"/>
      <c r="AC47" s="129"/>
      <c r="AD47" s="129"/>
      <c r="AE47" s="98">
        <v>2</v>
      </c>
      <c r="AF47" s="305"/>
      <c r="AG47" s="129"/>
      <c r="AH47" s="129"/>
      <c r="AI47" s="129"/>
      <c r="AJ47" s="98">
        <v>2</v>
      </c>
      <c r="AK47" s="250">
        <v>2</v>
      </c>
      <c r="AL47" s="129"/>
      <c r="AM47" s="251"/>
      <c r="AN47" s="129"/>
      <c r="AO47" s="129"/>
      <c r="AP47" s="129"/>
      <c r="AQ47" s="129"/>
      <c r="AR47" s="129"/>
      <c r="AS47" s="312">
        <v>7</v>
      </c>
      <c r="AT47" s="184">
        <v>4.5</v>
      </c>
      <c r="AU47" s="104"/>
      <c r="AV47" s="104">
        <v>8</v>
      </c>
      <c r="AW47" s="241">
        <v>7.5</v>
      </c>
      <c r="AX47" s="132"/>
      <c r="AY47" s="90"/>
      <c r="AZ47" s="133"/>
      <c r="BA47" s="109">
        <f t="shared" si="1"/>
        <v>10.5</v>
      </c>
      <c r="BB47" s="109">
        <f t="shared" si="1"/>
        <v>0</v>
      </c>
      <c r="BC47" s="109">
        <f t="shared" si="1"/>
        <v>11</v>
      </c>
      <c r="BD47" s="109">
        <f t="shared" si="1"/>
        <v>10.5</v>
      </c>
      <c r="BE47" s="109">
        <f t="shared" si="1"/>
        <v>2</v>
      </c>
      <c r="BF47" s="109">
        <f t="shared" si="1"/>
        <v>2</v>
      </c>
      <c r="BG47" s="109">
        <f t="shared" si="1"/>
        <v>9</v>
      </c>
      <c r="BH47" s="113"/>
      <c r="BI47" s="677"/>
      <c r="BJ47" s="678"/>
      <c r="BK47" s="678"/>
      <c r="BL47" s="678"/>
      <c r="BM47" s="678"/>
      <c r="BN47" s="678"/>
      <c r="BO47" s="678"/>
      <c r="BP47" s="678"/>
      <c r="BQ47" s="678"/>
      <c r="BR47" s="678"/>
      <c r="BS47" s="679"/>
    </row>
    <row r="48" spans="1:71" s="20" customFormat="1" ht="18" customHeight="1" thickBot="1">
      <c r="A48" s="215">
        <v>29</v>
      </c>
      <c r="B48" s="316">
        <v>351201621</v>
      </c>
      <c r="C48" s="317" t="s">
        <v>398</v>
      </c>
      <c r="D48" s="98">
        <v>6</v>
      </c>
      <c r="E48" s="98"/>
      <c r="F48" s="112">
        <v>0</v>
      </c>
      <c r="G48" s="112">
        <v>2</v>
      </c>
      <c r="H48" s="129"/>
      <c r="I48" s="129"/>
      <c r="J48" s="125"/>
      <c r="K48" s="98">
        <v>4.5</v>
      </c>
      <c r="L48" s="98"/>
      <c r="M48" s="98">
        <v>1</v>
      </c>
      <c r="N48" s="98">
        <v>2</v>
      </c>
      <c r="O48" s="112"/>
      <c r="P48" s="112"/>
      <c r="Q48" s="129"/>
      <c r="R48" s="98">
        <v>0.5</v>
      </c>
      <c r="S48" s="98"/>
      <c r="T48" s="98">
        <v>1</v>
      </c>
      <c r="U48" s="112"/>
      <c r="V48" s="98"/>
      <c r="W48" s="112"/>
      <c r="X48" s="125"/>
      <c r="Y48" s="98"/>
      <c r="Z48" s="112"/>
      <c r="AA48" s="112"/>
      <c r="AB48" s="129"/>
      <c r="AC48" s="129"/>
      <c r="AD48" s="129"/>
      <c r="AE48" s="98">
        <v>2</v>
      </c>
      <c r="AF48" s="305"/>
      <c r="AG48" s="129"/>
      <c r="AH48" s="129"/>
      <c r="AI48" s="129"/>
      <c r="AJ48" s="98">
        <v>2</v>
      </c>
      <c r="AK48" s="250">
        <v>2</v>
      </c>
      <c r="AL48" s="129"/>
      <c r="AM48" s="251"/>
      <c r="AN48" s="129"/>
      <c r="AO48" s="129"/>
      <c r="AP48" s="129"/>
      <c r="AQ48" s="129"/>
      <c r="AR48" s="129"/>
      <c r="AS48" s="312">
        <v>19</v>
      </c>
      <c r="AT48" s="184">
        <v>14</v>
      </c>
      <c r="AU48" s="104"/>
      <c r="AV48" s="104">
        <v>9.5</v>
      </c>
      <c r="AW48" s="241">
        <v>12.5</v>
      </c>
      <c r="AX48" s="132"/>
      <c r="AY48" s="90"/>
      <c r="AZ48" s="133"/>
      <c r="BA48" s="109">
        <f t="shared" si="1"/>
        <v>25</v>
      </c>
      <c r="BB48" s="109">
        <f t="shared" si="1"/>
        <v>0</v>
      </c>
      <c r="BC48" s="109">
        <f t="shared" si="1"/>
        <v>11.5</v>
      </c>
      <c r="BD48" s="109">
        <f t="shared" si="1"/>
        <v>16.5</v>
      </c>
      <c r="BE48" s="109">
        <f t="shared" si="1"/>
        <v>2</v>
      </c>
      <c r="BF48" s="109">
        <f t="shared" si="1"/>
        <v>2</v>
      </c>
      <c r="BG48" s="109">
        <f t="shared" si="1"/>
        <v>21</v>
      </c>
      <c r="BH48" s="113"/>
      <c r="BI48" s="677"/>
      <c r="BJ48" s="678"/>
      <c r="BK48" s="678"/>
      <c r="BL48" s="678"/>
      <c r="BM48" s="678"/>
      <c r="BN48" s="678"/>
      <c r="BO48" s="678"/>
      <c r="BP48" s="678"/>
      <c r="BQ48" s="678"/>
      <c r="BR48" s="678"/>
      <c r="BS48" s="679"/>
    </row>
    <row r="49" spans="1:71" s="20" customFormat="1" ht="17.25" customHeight="1" thickBot="1">
      <c r="A49" s="215">
        <v>30</v>
      </c>
      <c r="B49" s="316">
        <v>351201666</v>
      </c>
      <c r="C49" s="317" t="s">
        <v>85</v>
      </c>
      <c r="D49" s="98">
        <v>5</v>
      </c>
      <c r="E49" s="98"/>
      <c r="F49" s="112">
        <v>2</v>
      </c>
      <c r="G49" s="112">
        <v>2</v>
      </c>
      <c r="H49" s="129"/>
      <c r="I49" s="129"/>
      <c r="J49" s="125"/>
      <c r="K49" s="98">
        <v>6</v>
      </c>
      <c r="L49" s="98"/>
      <c r="M49" s="98">
        <v>2</v>
      </c>
      <c r="N49" s="98">
        <v>2</v>
      </c>
      <c r="O49" s="112"/>
      <c r="P49" s="112"/>
      <c r="Q49" s="129"/>
      <c r="R49" s="98">
        <v>0</v>
      </c>
      <c r="S49" s="98"/>
      <c r="T49" s="98">
        <v>1</v>
      </c>
      <c r="U49" s="112"/>
      <c r="V49" s="98"/>
      <c r="W49" s="112"/>
      <c r="X49" s="125"/>
      <c r="Y49" s="98"/>
      <c r="Z49" s="112"/>
      <c r="AA49" s="112"/>
      <c r="AB49" s="129"/>
      <c r="AC49" s="129"/>
      <c r="AD49" s="129"/>
      <c r="AE49" s="98">
        <v>1</v>
      </c>
      <c r="AF49" s="305"/>
      <c r="AG49" s="129"/>
      <c r="AH49" s="129"/>
      <c r="AI49" s="129"/>
      <c r="AJ49" s="98">
        <v>2</v>
      </c>
      <c r="AK49" s="250">
        <v>2</v>
      </c>
      <c r="AL49" s="129"/>
      <c r="AM49" s="251"/>
      <c r="AN49" s="129"/>
      <c r="AO49" s="129"/>
      <c r="AP49" s="129"/>
      <c r="AQ49" s="129"/>
      <c r="AR49" s="129"/>
      <c r="AS49" s="312">
        <v>19</v>
      </c>
      <c r="AT49" s="184">
        <v>18</v>
      </c>
      <c r="AU49" s="104"/>
      <c r="AV49" s="104">
        <v>9</v>
      </c>
      <c r="AW49" s="241">
        <v>14</v>
      </c>
      <c r="AX49" s="132"/>
      <c r="AY49" s="90"/>
      <c r="AZ49" s="133"/>
      <c r="BA49" s="109">
        <f t="shared" si="1"/>
        <v>29</v>
      </c>
      <c r="BB49" s="109">
        <f t="shared" si="1"/>
        <v>0</v>
      </c>
      <c r="BC49" s="109">
        <f t="shared" si="1"/>
        <v>14</v>
      </c>
      <c r="BD49" s="109">
        <f t="shared" si="1"/>
        <v>18</v>
      </c>
      <c r="BE49" s="109">
        <f t="shared" si="1"/>
        <v>2</v>
      </c>
      <c r="BF49" s="109">
        <f t="shared" si="1"/>
        <v>2</v>
      </c>
      <c r="BG49" s="109">
        <f t="shared" si="1"/>
        <v>20</v>
      </c>
      <c r="BH49" s="113"/>
      <c r="BI49" s="677"/>
      <c r="BJ49" s="678"/>
      <c r="BK49" s="678"/>
      <c r="BL49" s="678"/>
      <c r="BM49" s="678"/>
      <c r="BN49" s="678"/>
      <c r="BO49" s="678"/>
      <c r="BP49" s="678"/>
      <c r="BQ49" s="678"/>
      <c r="BR49" s="678"/>
      <c r="BS49" s="679"/>
    </row>
    <row r="50" spans="1:71" s="20" customFormat="1" ht="15" customHeight="1" thickBot="1">
      <c r="A50" s="215">
        <v>31</v>
      </c>
      <c r="B50" s="316">
        <v>351201767</v>
      </c>
      <c r="C50" s="317" t="s">
        <v>399</v>
      </c>
      <c r="D50" s="98">
        <v>3</v>
      </c>
      <c r="E50" s="98"/>
      <c r="F50" s="112">
        <v>0.5</v>
      </c>
      <c r="G50" s="112">
        <v>2</v>
      </c>
      <c r="H50" s="129"/>
      <c r="I50" s="129"/>
      <c r="J50" s="125"/>
      <c r="K50" s="98">
        <v>5.5</v>
      </c>
      <c r="L50" s="98"/>
      <c r="M50" s="98">
        <v>1</v>
      </c>
      <c r="N50" s="98">
        <v>1</v>
      </c>
      <c r="O50" s="112"/>
      <c r="P50" s="112"/>
      <c r="Q50" s="129"/>
      <c r="R50" s="98">
        <v>0</v>
      </c>
      <c r="S50" s="98"/>
      <c r="T50" s="98">
        <v>1</v>
      </c>
      <c r="U50" s="112"/>
      <c r="V50" s="98"/>
      <c r="W50" s="112"/>
      <c r="X50" s="125"/>
      <c r="Y50" s="98"/>
      <c r="Z50" s="112"/>
      <c r="AA50" s="112"/>
      <c r="AB50" s="129"/>
      <c r="AC50" s="129"/>
      <c r="AD50" s="129"/>
      <c r="AE50" s="98">
        <v>4</v>
      </c>
      <c r="AF50" s="305"/>
      <c r="AG50" s="129"/>
      <c r="AH50" s="129"/>
      <c r="AI50" s="129"/>
      <c r="AJ50" s="98">
        <v>2</v>
      </c>
      <c r="AK50" s="250">
        <v>2</v>
      </c>
      <c r="AL50" s="129"/>
      <c r="AM50" s="251"/>
      <c r="AN50" s="129"/>
      <c r="AO50" s="129"/>
      <c r="AP50" s="129"/>
      <c r="AQ50" s="129"/>
      <c r="AR50" s="129"/>
      <c r="AS50" s="312">
        <v>16</v>
      </c>
      <c r="AT50" s="184">
        <v>12.5</v>
      </c>
      <c r="AU50" s="104"/>
      <c r="AV50" s="104">
        <v>9</v>
      </c>
      <c r="AW50" s="241">
        <v>11.5</v>
      </c>
      <c r="AX50" s="132"/>
      <c r="AY50" s="90"/>
      <c r="AZ50" s="133"/>
      <c r="BA50" s="109">
        <f t="shared" si="1"/>
        <v>21</v>
      </c>
      <c r="BB50" s="109">
        <f t="shared" si="1"/>
        <v>0</v>
      </c>
      <c r="BC50" s="109">
        <f t="shared" si="1"/>
        <v>11.5</v>
      </c>
      <c r="BD50" s="109">
        <f t="shared" si="1"/>
        <v>14.5</v>
      </c>
      <c r="BE50" s="109">
        <f t="shared" si="1"/>
        <v>2</v>
      </c>
      <c r="BF50" s="109">
        <f t="shared" si="1"/>
        <v>2</v>
      </c>
      <c r="BG50" s="109">
        <f t="shared" si="1"/>
        <v>20</v>
      </c>
      <c r="BH50" s="113"/>
      <c r="BI50" s="677"/>
      <c r="BJ50" s="678"/>
      <c r="BK50" s="678"/>
      <c r="BL50" s="678"/>
      <c r="BM50" s="678"/>
      <c r="BN50" s="678"/>
      <c r="BO50" s="678"/>
      <c r="BP50" s="678"/>
      <c r="BQ50" s="678"/>
      <c r="BR50" s="678"/>
      <c r="BS50" s="679"/>
    </row>
    <row r="51" spans="1:71" s="20" customFormat="1" ht="15.75" thickBot="1">
      <c r="A51" s="215">
        <v>32</v>
      </c>
      <c r="B51" s="316">
        <v>351201783</v>
      </c>
      <c r="C51" s="317" t="s">
        <v>64</v>
      </c>
      <c r="D51" s="98">
        <v>4</v>
      </c>
      <c r="E51" s="98"/>
      <c r="F51" s="112">
        <v>1</v>
      </c>
      <c r="G51" s="112">
        <v>1</v>
      </c>
      <c r="H51" s="129"/>
      <c r="I51" s="129"/>
      <c r="J51" s="125"/>
      <c r="K51" s="98">
        <v>3</v>
      </c>
      <c r="L51" s="98"/>
      <c r="M51" s="98">
        <v>1</v>
      </c>
      <c r="N51" s="98">
        <v>2</v>
      </c>
      <c r="O51" s="112"/>
      <c r="P51" s="112"/>
      <c r="Q51" s="129"/>
      <c r="R51" s="98">
        <v>0</v>
      </c>
      <c r="S51" s="98"/>
      <c r="T51" s="98">
        <v>1</v>
      </c>
      <c r="U51" s="112"/>
      <c r="V51" s="98"/>
      <c r="W51" s="112"/>
      <c r="X51" s="125"/>
      <c r="Y51" s="98"/>
      <c r="Z51" s="112"/>
      <c r="AA51" s="112"/>
      <c r="AB51" s="129"/>
      <c r="AC51" s="129"/>
      <c r="AD51" s="129"/>
      <c r="AE51" s="98">
        <v>3</v>
      </c>
      <c r="AF51" s="305"/>
      <c r="AG51" s="129"/>
      <c r="AH51" s="129"/>
      <c r="AI51" s="129"/>
      <c r="AJ51" s="98">
        <v>2</v>
      </c>
      <c r="AK51" s="250">
        <v>2</v>
      </c>
      <c r="AL51" s="129"/>
      <c r="AM51" s="251"/>
      <c r="AN51" s="129"/>
      <c r="AO51" s="129"/>
      <c r="AP51" s="129"/>
      <c r="AQ51" s="129"/>
      <c r="AR51" s="129"/>
      <c r="AS51" s="312">
        <v>11.5</v>
      </c>
      <c r="AT51" s="184">
        <v>12.5</v>
      </c>
      <c r="AU51" s="104"/>
      <c r="AV51" s="104">
        <v>10.5</v>
      </c>
      <c r="AW51" s="241">
        <v>11.5</v>
      </c>
      <c r="AX51" s="132"/>
      <c r="AY51" s="90"/>
      <c r="AZ51" s="133"/>
      <c r="BA51" s="109">
        <f t="shared" si="1"/>
        <v>19.5</v>
      </c>
      <c r="BB51" s="109">
        <f t="shared" si="1"/>
        <v>0</v>
      </c>
      <c r="BC51" s="109">
        <f t="shared" si="1"/>
        <v>13.5</v>
      </c>
      <c r="BD51" s="109">
        <f t="shared" si="1"/>
        <v>14.5</v>
      </c>
      <c r="BE51" s="109">
        <f t="shared" si="1"/>
        <v>2</v>
      </c>
      <c r="BF51" s="109">
        <f t="shared" si="1"/>
        <v>2</v>
      </c>
      <c r="BG51" s="109">
        <f t="shared" si="1"/>
        <v>14.5</v>
      </c>
      <c r="BH51" s="113"/>
      <c r="BI51" s="677"/>
      <c r="BJ51" s="678"/>
      <c r="BK51" s="678"/>
      <c r="BL51" s="678"/>
      <c r="BM51" s="678"/>
      <c r="BN51" s="678"/>
      <c r="BO51" s="678"/>
      <c r="BP51" s="678"/>
      <c r="BQ51" s="678"/>
      <c r="BR51" s="678"/>
      <c r="BS51" s="679"/>
    </row>
    <row r="52" spans="1:71" s="20" customFormat="1" ht="15.75" customHeight="1" thickBot="1">
      <c r="A52" s="215">
        <v>33</v>
      </c>
      <c r="B52" s="316">
        <v>351202228</v>
      </c>
      <c r="C52" s="317" t="s">
        <v>67</v>
      </c>
      <c r="D52" s="98">
        <v>2.5</v>
      </c>
      <c r="E52" s="98"/>
      <c r="F52" s="112">
        <v>1</v>
      </c>
      <c r="G52" s="112">
        <v>2</v>
      </c>
      <c r="H52" s="129"/>
      <c r="I52" s="129"/>
      <c r="J52" s="125"/>
      <c r="K52" s="98">
        <v>5.5</v>
      </c>
      <c r="L52" s="98"/>
      <c r="M52" s="98">
        <v>2</v>
      </c>
      <c r="N52" s="98">
        <v>2</v>
      </c>
      <c r="O52" s="112"/>
      <c r="P52" s="112"/>
      <c r="Q52" s="129"/>
      <c r="R52" s="98">
        <v>1</v>
      </c>
      <c r="S52" s="98"/>
      <c r="T52" s="98">
        <v>1</v>
      </c>
      <c r="U52" s="112"/>
      <c r="V52" s="98"/>
      <c r="W52" s="112"/>
      <c r="X52" s="125"/>
      <c r="Y52" s="98"/>
      <c r="Z52" s="112"/>
      <c r="AA52" s="112"/>
      <c r="AB52" s="129"/>
      <c r="AC52" s="129"/>
      <c r="AD52" s="129"/>
      <c r="AE52" s="98">
        <v>4</v>
      </c>
      <c r="AF52" s="305"/>
      <c r="AG52" s="129"/>
      <c r="AH52" s="129"/>
      <c r="AI52" s="129"/>
      <c r="AJ52" s="98">
        <v>2</v>
      </c>
      <c r="AK52" s="250">
        <v>2</v>
      </c>
      <c r="AL52" s="129"/>
      <c r="AM52" s="251"/>
      <c r="AN52" s="129"/>
      <c r="AO52" s="129"/>
      <c r="AP52" s="129"/>
      <c r="AQ52" s="129"/>
      <c r="AR52" s="129"/>
      <c r="AS52" s="312">
        <v>13.5</v>
      </c>
      <c r="AT52" s="184">
        <v>6</v>
      </c>
      <c r="AU52" s="104"/>
      <c r="AV52" s="104">
        <v>7</v>
      </c>
      <c r="AW52" s="241">
        <v>8.5</v>
      </c>
      <c r="AX52" s="132"/>
      <c r="AY52" s="90"/>
      <c r="AZ52" s="133"/>
      <c r="BA52" s="109">
        <f t="shared" si="1"/>
        <v>15</v>
      </c>
      <c r="BB52" s="109">
        <f t="shared" si="1"/>
        <v>0</v>
      </c>
      <c r="BC52" s="109">
        <f t="shared" si="1"/>
        <v>11</v>
      </c>
      <c r="BD52" s="109">
        <f t="shared" si="1"/>
        <v>12.5</v>
      </c>
      <c r="BE52" s="109">
        <f t="shared" si="1"/>
        <v>2</v>
      </c>
      <c r="BF52" s="109">
        <f t="shared" si="1"/>
        <v>2</v>
      </c>
      <c r="BG52" s="109">
        <f t="shared" si="1"/>
        <v>17.5</v>
      </c>
      <c r="BH52" s="113"/>
      <c r="BI52" s="677"/>
      <c r="BJ52" s="678"/>
      <c r="BK52" s="678"/>
      <c r="BL52" s="678"/>
      <c r="BM52" s="678"/>
      <c r="BN52" s="678"/>
      <c r="BO52" s="678"/>
      <c r="BP52" s="678"/>
      <c r="BQ52" s="678"/>
      <c r="BR52" s="678"/>
      <c r="BS52" s="679"/>
    </row>
    <row r="53" spans="1:71" s="20" customFormat="1" ht="18.75" customHeight="1" thickBot="1">
      <c r="A53" s="215">
        <v>34</v>
      </c>
      <c r="B53" s="316">
        <v>351202300</v>
      </c>
      <c r="C53" s="317" t="s">
        <v>400</v>
      </c>
      <c r="D53" s="98">
        <v>3</v>
      </c>
      <c r="E53" s="98"/>
      <c r="F53" s="112">
        <v>1</v>
      </c>
      <c r="G53" s="112">
        <v>2</v>
      </c>
      <c r="H53" s="129"/>
      <c r="I53" s="129"/>
      <c r="J53" s="125"/>
      <c r="K53" s="98">
        <v>4.5</v>
      </c>
      <c r="L53" s="98"/>
      <c r="M53" s="98">
        <v>0</v>
      </c>
      <c r="N53" s="98">
        <v>2</v>
      </c>
      <c r="O53" s="112"/>
      <c r="P53" s="112"/>
      <c r="Q53" s="129"/>
      <c r="R53" s="98">
        <v>0.5</v>
      </c>
      <c r="S53" s="98"/>
      <c r="T53" s="98">
        <v>1</v>
      </c>
      <c r="U53" s="112"/>
      <c r="V53" s="98"/>
      <c r="W53" s="112"/>
      <c r="X53" s="125"/>
      <c r="Y53" s="98"/>
      <c r="Z53" s="112"/>
      <c r="AA53" s="112"/>
      <c r="AB53" s="129"/>
      <c r="AC53" s="129"/>
      <c r="AD53" s="129"/>
      <c r="AE53" s="98">
        <v>2</v>
      </c>
      <c r="AF53" s="305"/>
      <c r="AG53" s="129"/>
      <c r="AH53" s="129"/>
      <c r="AI53" s="129"/>
      <c r="AJ53" s="98">
        <v>2</v>
      </c>
      <c r="AK53" s="250">
        <v>2</v>
      </c>
      <c r="AL53" s="129"/>
      <c r="AM53" s="251"/>
      <c r="AN53" s="129"/>
      <c r="AO53" s="129"/>
      <c r="AP53" s="129"/>
      <c r="AQ53" s="129"/>
      <c r="AR53" s="129"/>
      <c r="AS53" s="312">
        <v>11</v>
      </c>
      <c r="AT53" s="184">
        <v>8</v>
      </c>
      <c r="AU53" s="104"/>
      <c r="AV53" s="104">
        <v>7</v>
      </c>
      <c r="AW53" s="241">
        <v>8</v>
      </c>
      <c r="AX53" s="132"/>
      <c r="AY53" s="90"/>
      <c r="AZ53" s="133"/>
      <c r="BA53" s="109">
        <f t="shared" si="1"/>
        <v>16</v>
      </c>
      <c r="BB53" s="109">
        <f t="shared" si="1"/>
        <v>0</v>
      </c>
      <c r="BC53" s="109">
        <f t="shared" si="1"/>
        <v>9</v>
      </c>
      <c r="BD53" s="109">
        <f t="shared" si="1"/>
        <v>12</v>
      </c>
      <c r="BE53" s="109">
        <f t="shared" si="1"/>
        <v>2</v>
      </c>
      <c r="BF53" s="109">
        <f t="shared" si="1"/>
        <v>2</v>
      </c>
      <c r="BG53" s="109">
        <f t="shared" si="1"/>
        <v>13</v>
      </c>
      <c r="BH53" s="113"/>
      <c r="BI53" s="677"/>
      <c r="BJ53" s="678"/>
      <c r="BK53" s="678"/>
      <c r="BL53" s="678"/>
      <c r="BM53" s="678"/>
      <c r="BN53" s="678"/>
      <c r="BO53" s="678"/>
      <c r="BP53" s="678"/>
      <c r="BQ53" s="678"/>
      <c r="BR53" s="678"/>
      <c r="BS53" s="679"/>
    </row>
    <row r="54" spans="1:71" s="20" customFormat="1" ht="15.75" thickBot="1">
      <c r="A54" s="215">
        <v>35</v>
      </c>
      <c r="B54" s="321">
        <v>351204966</v>
      </c>
      <c r="C54" s="322" t="s">
        <v>86</v>
      </c>
      <c r="D54" s="98">
        <v>2.5</v>
      </c>
      <c r="E54" s="98"/>
      <c r="F54" s="112">
        <v>0.5</v>
      </c>
      <c r="G54" s="112">
        <v>2</v>
      </c>
      <c r="H54" s="129"/>
      <c r="I54" s="129"/>
      <c r="J54" s="125"/>
      <c r="K54" s="98">
        <v>6</v>
      </c>
      <c r="L54" s="98"/>
      <c r="M54" s="98">
        <v>2</v>
      </c>
      <c r="N54" s="98">
        <v>2</v>
      </c>
      <c r="O54" s="112"/>
      <c r="P54" s="112"/>
      <c r="Q54" s="129"/>
      <c r="R54" s="98">
        <v>0</v>
      </c>
      <c r="S54" s="98"/>
      <c r="T54" s="98">
        <v>1</v>
      </c>
      <c r="U54" s="112"/>
      <c r="V54" s="98"/>
      <c r="W54" s="112"/>
      <c r="X54" s="125"/>
      <c r="Y54" s="98"/>
      <c r="Z54" s="112"/>
      <c r="AA54" s="112"/>
      <c r="AB54" s="129"/>
      <c r="AC54" s="129"/>
      <c r="AD54" s="129"/>
      <c r="AE54" s="98">
        <v>3</v>
      </c>
      <c r="AF54" s="305"/>
      <c r="AG54" s="129"/>
      <c r="AH54" s="129"/>
      <c r="AI54" s="129"/>
      <c r="AJ54" s="98">
        <v>2</v>
      </c>
      <c r="AK54" s="250">
        <v>2</v>
      </c>
      <c r="AL54" s="129"/>
      <c r="AM54" s="251"/>
      <c r="AN54" s="129"/>
      <c r="AO54" s="129"/>
      <c r="AP54" s="129"/>
      <c r="AQ54" s="129"/>
      <c r="AR54" s="129"/>
      <c r="AS54" s="312">
        <v>14</v>
      </c>
      <c r="AT54" s="184">
        <v>8</v>
      </c>
      <c r="AU54" s="104"/>
      <c r="AV54" s="104">
        <v>5</v>
      </c>
      <c r="AW54" s="241">
        <v>10</v>
      </c>
      <c r="AX54" s="132"/>
      <c r="AY54" s="90"/>
      <c r="AZ54" s="133"/>
      <c r="BA54" s="109">
        <f t="shared" si="1"/>
        <v>16.5</v>
      </c>
      <c r="BB54" s="109">
        <f t="shared" si="1"/>
        <v>0</v>
      </c>
      <c r="BC54" s="109">
        <f t="shared" si="1"/>
        <v>8.5</v>
      </c>
      <c r="BD54" s="109">
        <f t="shared" si="1"/>
        <v>14</v>
      </c>
      <c r="BE54" s="109">
        <f t="shared" si="1"/>
        <v>2</v>
      </c>
      <c r="BF54" s="109">
        <f t="shared" si="1"/>
        <v>2</v>
      </c>
      <c r="BG54" s="109">
        <f t="shared" si="1"/>
        <v>17</v>
      </c>
      <c r="BH54" s="113"/>
      <c r="BI54" s="677"/>
      <c r="BJ54" s="678"/>
      <c r="BK54" s="678"/>
      <c r="BL54" s="678"/>
      <c r="BM54" s="678"/>
      <c r="BN54" s="678"/>
      <c r="BO54" s="678"/>
      <c r="BP54" s="678"/>
      <c r="BQ54" s="678"/>
      <c r="BR54" s="678"/>
      <c r="BS54" s="679"/>
    </row>
    <row r="55" spans="1:71" s="20" customFormat="1" ht="15.75" thickBot="1">
      <c r="A55" s="215">
        <v>36</v>
      </c>
      <c r="B55" s="316">
        <v>351205332</v>
      </c>
      <c r="C55" s="317" t="s">
        <v>401</v>
      </c>
      <c r="D55" s="98">
        <v>4.5</v>
      </c>
      <c r="E55" s="98"/>
      <c r="F55" s="112">
        <v>2</v>
      </c>
      <c r="G55" s="112">
        <v>2</v>
      </c>
      <c r="H55" s="129"/>
      <c r="I55" s="129"/>
      <c r="J55" s="125"/>
      <c r="K55" s="98">
        <v>5</v>
      </c>
      <c r="L55" s="98"/>
      <c r="M55" s="98">
        <v>2</v>
      </c>
      <c r="N55" s="98">
        <v>2</v>
      </c>
      <c r="O55" s="112"/>
      <c r="P55" s="112"/>
      <c r="Q55" s="129"/>
      <c r="R55" s="98">
        <v>0.5</v>
      </c>
      <c r="S55" s="98"/>
      <c r="T55" s="98">
        <v>1</v>
      </c>
      <c r="U55" s="112"/>
      <c r="V55" s="98"/>
      <c r="W55" s="112"/>
      <c r="X55" s="125"/>
      <c r="Y55" s="98"/>
      <c r="Z55" s="112"/>
      <c r="AA55" s="112"/>
      <c r="AB55" s="129"/>
      <c r="AC55" s="129"/>
      <c r="AD55" s="129"/>
      <c r="AE55" s="98">
        <v>3</v>
      </c>
      <c r="AF55" s="305"/>
      <c r="AG55" s="129"/>
      <c r="AH55" s="129"/>
      <c r="AI55" s="129"/>
      <c r="AJ55" s="98">
        <v>2</v>
      </c>
      <c r="AK55" s="250">
        <v>2</v>
      </c>
      <c r="AL55" s="129"/>
      <c r="AM55" s="251"/>
      <c r="AN55" s="129"/>
      <c r="AO55" s="129"/>
      <c r="AP55" s="129"/>
      <c r="AQ55" s="129"/>
      <c r="AR55" s="129"/>
      <c r="AS55" s="312">
        <v>16.5</v>
      </c>
      <c r="AT55" s="184">
        <v>12</v>
      </c>
      <c r="AU55" s="104"/>
      <c r="AV55" s="104">
        <v>8</v>
      </c>
      <c r="AW55" s="241">
        <v>8.5</v>
      </c>
      <c r="AX55" s="132"/>
      <c r="AY55" s="90"/>
      <c r="AZ55" s="133"/>
      <c r="BA55" s="109">
        <f t="shared" si="1"/>
        <v>22</v>
      </c>
      <c r="BB55" s="109">
        <f t="shared" si="1"/>
        <v>0</v>
      </c>
      <c r="BC55" s="109">
        <f t="shared" si="1"/>
        <v>13</v>
      </c>
      <c r="BD55" s="109">
        <f t="shared" si="1"/>
        <v>12.5</v>
      </c>
      <c r="BE55" s="109">
        <f t="shared" si="1"/>
        <v>2</v>
      </c>
      <c r="BF55" s="109">
        <f t="shared" si="1"/>
        <v>2</v>
      </c>
      <c r="BG55" s="109">
        <f t="shared" si="1"/>
        <v>19.5</v>
      </c>
      <c r="BH55" s="113"/>
      <c r="BI55" s="677"/>
      <c r="BJ55" s="678"/>
      <c r="BK55" s="678"/>
      <c r="BL55" s="678"/>
      <c r="BM55" s="678"/>
      <c r="BN55" s="678"/>
      <c r="BO55" s="678"/>
      <c r="BP55" s="678"/>
      <c r="BQ55" s="678"/>
      <c r="BR55" s="678"/>
      <c r="BS55" s="679"/>
    </row>
    <row r="56" spans="1:71" s="20" customFormat="1" ht="15.75" thickBot="1">
      <c r="A56" s="215">
        <v>37</v>
      </c>
      <c r="B56" s="316">
        <v>352202094</v>
      </c>
      <c r="C56" s="317" t="s">
        <v>402</v>
      </c>
      <c r="D56" s="98">
        <v>1.5</v>
      </c>
      <c r="E56" s="98"/>
      <c r="F56" s="112">
        <v>1</v>
      </c>
      <c r="G56" s="112">
        <v>2</v>
      </c>
      <c r="H56" s="129"/>
      <c r="I56" s="129"/>
      <c r="J56" s="125"/>
      <c r="K56" s="98">
        <v>3.5</v>
      </c>
      <c r="L56" s="98"/>
      <c r="M56" s="98">
        <v>0.5</v>
      </c>
      <c r="N56" s="98">
        <v>1</v>
      </c>
      <c r="O56" s="112"/>
      <c r="P56" s="112"/>
      <c r="Q56" s="129"/>
      <c r="R56" s="98">
        <v>0.5</v>
      </c>
      <c r="S56" s="98"/>
      <c r="T56" s="98">
        <v>1</v>
      </c>
      <c r="U56" s="112"/>
      <c r="V56" s="98"/>
      <c r="W56" s="112"/>
      <c r="X56" s="125"/>
      <c r="Y56" s="98"/>
      <c r="Z56" s="112"/>
      <c r="AA56" s="112"/>
      <c r="AB56" s="129"/>
      <c r="AC56" s="129"/>
      <c r="AD56" s="129"/>
      <c r="AE56" s="98">
        <v>3</v>
      </c>
      <c r="AF56" s="305"/>
      <c r="AG56" s="129"/>
      <c r="AH56" s="129"/>
      <c r="AI56" s="129"/>
      <c r="AJ56" s="98">
        <v>2</v>
      </c>
      <c r="AK56" s="250">
        <v>2</v>
      </c>
      <c r="AL56" s="129"/>
      <c r="AM56" s="251"/>
      <c r="AN56" s="129"/>
      <c r="AO56" s="129"/>
      <c r="AP56" s="129"/>
      <c r="AQ56" s="129"/>
      <c r="AR56" s="129"/>
      <c r="AS56" s="312">
        <v>15</v>
      </c>
      <c r="AT56" s="184">
        <v>5.5</v>
      </c>
      <c r="AU56" s="104"/>
      <c r="AV56" s="104">
        <v>6.5</v>
      </c>
      <c r="AW56" s="241">
        <v>4</v>
      </c>
      <c r="AX56" s="132"/>
      <c r="AY56" s="90"/>
      <c r="AZ56" s="133"/>
      <c r="BA56" s="109">
        <f t="shared" si="1"/>
        <v>11</v>
      </c>
      <c r="BB56" s="109">
        <f t="shared" si="1"/>
        <v>0</v>
      </c>
      <c r="BC56" s="109">
        <f t="shared" si="1"/>
        <v>9</v>
      </c>
      <c r="BD56" s="109">
        <f t="shared" si="1"/>
        <v>7</v>
      </c>
      <c r="BE56" s="109">
        <f t="shared" si="1"/>
        <v>2</v>
      </c>
      <c r="BF56" s="109">
        <f t="shared" si="1"/>
        <v>2</v>
      </c>
      <c r="BG56" s="109">
        <f t="shared" si="1"/>
        <v>18</v>
      </c>
      <c r="BH56" s="113"/>
      <c r="BI56" s="677"/>
      <c r="BJ56" s="678"/>
      <c r="BK56" s="678"/>
      <c r="BL56" s="678"/>
      <c r="BM56" s="678"/>
      <c r="BN56" s="678"/>
      <c r="BO56" s="678"/>
      <c r="BP56" s="678"/>
      <c r="BQ56" s="678"/>
      <c r="BR56" s="678"/>
      <c r="BS56" s="679"/>
    </row>
    <row r="57" spans="1:71" s="20" customFormat="1" ht="24.75" thickBot="1">
      <c r="A57" s="215">
        <v>38</v>
      </c>
      <c r="B57" s="314">
        <v>352204915</v>
      </c>
      <c r="C57" s="315" t="s">
        <v>403</v>
      </c>
      <c r="D57" s="98">
        <v>4</v>
      </c>
      <c r="E57" s="98"/>
      <c r="F57" s="112">
        <v>2</v>
      </c>
      <c r="G57" s="112">
        <v>2</v>
      </c>
      <c r="H57" s="129"/>
      <c r="I57" s="129"/>
      <c r="J57" s="125"/>
      <c r="K57" s="98">
        <v>5.5</v>
      </c>
      <c r="L57" s="98"/>
      <c r="M57" s="98">
        <v>2</v>
      </c>
      <c r="N57" s="98">
        <v>2</v>
      </c>
      <c r="O57" s="112"/>
      <c r="P57" s="112"/>
      <c r="Q57" s="129"/>
      <c r="R57" s="98">
        <v>0.5</v>
      </c>
      <c r="S57" s="98"/>
      <c r="T57" s="98">
        <v>1</v>
      </c>
      <c r="U57" s="112"/>
      <c r="V57" s="98"/>
      <c r="W57" s="112"/>
      <c r="X57" s="125"/>
      <c r="Y57" s="98"/>
      <c r="Z57" s="112"/>
      <c r="AA57" s="112"/>
      <c r="AB57" s="129"/>
      <c r="AC57" s="129"/>
      <c r="AD57" s="129"/>
      <c r="AE57" s="112">
        <v>4</v>
      </c>
      <c r="AF57" s="112"/>
      <c r="AG57" s="112"/>
      <c r="AH57" s="112"/>
      <c r="AI57" s="112"/>
      <c r="AJ57" s="112">
        <v>2</v>
      </c>
      <c r="AK57" s="323">
        <v>2</v>
      </c>
      <c r="AL57" s="129"/>
      <c r="AM57" s="251"/>
      <c r="AN57" s="129"/>
      <c r="AO57" s="129"/>
      <c r="AP57" s="129"/>
      <c r="AQ57" s="129"/>
      <c r="AR57" s="129"/>
      <c r="AS57" s="312">
        <v>14.5</v>
      </c>
      <c r="AT57" s="184">
        <v>10</v>
      </c>
      <c r="AU57" s="104"/>
      <c r="AV57" s="104">
        <v>5.5</v>
      </c>
      <c r="AW57" s="241">
        <v>3</v>
      </c>
      <c r="AX57" s="132"/>
      <c r="AY57" s="90"/>
      <c r="AZ57" s="133"/>
      <c r="BA57" s="109">
        <f t="shared" si="1"/>
        <v>20</v>
      </c>
      <c r="BB57" s="109">
        <f t="shared" si="1"/>
        <v>0</v>
      </c>
      <c r="BC57" s="109">
        <f t="shared" si="1"/>
        <v>10.5</v>
      </c>
      <c r="BD57" s="109">
        <f t="shared" si="1"/>
        <v>7</v>
      </c>
      <c r="BE57" s="109">
        <f t="shared" si="1"/>
        <v>2</v>
      </c>
      <c r="BF57" s="109">
        <f t="shared" si="1"/>
        <v>2</v>
      </c>
      <c r="BG57" s="109">
        <f t="shared" si="1"/>
        <v>18.5</v>
      </c>
      <c r="BH57" s="113"/>
      <c r="BI57" s="677"/>
      <c r="BJ57" s="678"/>
      <c r="BK57" s="678"/>
      <c r="BL57" s="678"/>
      <c r="BM57" s="678"/>
      <c r="BN57" s="678"/>
      <c r="BO57" s="678"/>
      <c r="BP57" s="678"/>
      <c r="BQ57" s="678"/>
      <c r="BR57" s="678"/>
      <c r="BS57" s="679"/>
    </row>
    <row r="58" spans="1:71" s="20" customFormat="1" ht="15.75" thickBot="1">
      <c r="A58" s="215">
        <v>39</v>
      </c>
      <c r="B58" s="316">
        <v>352204977</v>
      </c>
      <c r="C58" s="317" t="s">
        <v>404</v>
      </c>
      <c r="D58" s="98">
        <v>5.5</v>
      </c>
      <c r="E58" s="98"/>
      <c r="F58" s="112">
        <v>2</v>
      </c>
      <c r="G58" s="112">
        <v>2</v>
      </c>
      <c r="H58" s="129"/>
      <c r="I58" s="129"/>
      <c r="J58" s="125"/>
      <c r="K58" s="98">
        <v>5</v>
      </c>
      <c r="L58" s="98"/>
      <c r="M58" s="98">
        <v>2</v>
      </c>
      <c r="N58" s="98">
        <v>2</v>
      </c>
      <c r="O58" s="112"/>
      <c r="P58" s="112"/>
      <c r="Q58" s="129"/>
      <c r="R58" s="112">
        <v>0</v>
      </c>
      <c r="S58" s="112"/>
      <c r="T58" s="112">
        <v>1</v>
      </c>
      <c r="U58" s="112"/>
      <c r="V58" s="98"/>
      <c r="W58" s="112"/>
      <c r="X58" s="125"/>
      <c r="Y58" s="98"/>
      <c r="Z58" s="112"/>
      <c r="AA58" s="112"/>
      <c r="AB58" s="129"/>
      <c r="AC58" s="129"/>
      <c r="AD58" s="129"/>
      <c r="AE58" s="112">
        <v>4</v>
      </c>
      <c r="AF58" s="112"/>
      <c r="AG58" s="112"/>
      <c r="AH58" s="112"/>
      <c r="AI58" s="112"/>
      <c r="AJ58" s="112">
        <v>2</v>
      </c>
      <c r="AK58" s="323">
        <v>2</v>
      </c>
      <c r="AL58" s="129"/>
      <c r="AM58" s="251"/>
      <c r="AN58" s="129"/>
      <c r="AO58" s="129"/>
      <c r="AP58" s="129"/>
      <c r="AQ58" s="129"/>
      <c r="AR58" s="129"/>
      <c r="AS58" s="312">
        <v>14</v>
      </c>
      <c r="AT58" s="184">
        <v>9.5</v>
      </c>
      <c r="AU58" s="104"/>
      <c r="AV58" s="104">
        <v>5</v>
      </c>
      <c r="AW58" s="241">
        <v>9.5</v>
      </c>
      <c r="AX58" s="132"/>
      <c r="AY58" s="90"/>
      <c r="AZ58" s="133"/>
      <c r="BA58" s="109">
        <f t="shared" si="1"/>
        <v>20</v>
      </c>
      <c r="BB58" s="109">
        <f t="shared" si="1"/>
        <v>0</v>
      </c>
      <c r="BC58" s="109">
        <f t="shared" si="1"/>
        <v>10</v>
      </c>
      <c r="BD58" s="109">
        <f t="shared" si="1"/>
        <v>13.5</v>
      </c>
      <c r="BE58" s="109">
        <f t="shared" si="1"/>
        <v>2</v>
      </c>
      <c r="BF58" s="109">
        <f t="shared" si="1"/>
        <v>2</v>
      </c>
      <c r="BG58" s="109">
        <f t="shared" si="1"/>
        <v>18</v>
      </c>
      <c r="BH58" s="113"/>
      <c r="BI58" s="677"/>
      <c r="BJ58" s="678"/>
      <c r="BK58" s="678"/>
      <c r="BL58" s="678"/>
      <c r="BM58" s="678"/>
      <c r="BN58" s="678"/>
      <c r="BO58" s="678"/>
      <c r="BP58" s="678"/>
      <c r="BQ58" s="678"/>
      <c r="BR58" s="678"/>
      <c r="BS58" s="679"/>
    </row>
    <row r="59" spans="1:71" s="20" customFormat="1" ht="15.75" thickBot="1">
      <c r="A59" s="215">
        <v>40</v>
      </c>
      <c r="B59" s="324">
        <v>361200424</v>
      </c>
      <c r="C59" s="315" t="s">
        <v>228</v>
      </c>
      <c r="D59" s="98">
        <v>5</v>
      </c>
      <c r="E59" s="98"/>
      <c r="F59" s="112">
        <v>2</v>
      </c>
      <c r="G59" s="112">
        <v>2</v>
      </c>
      <c r="H59" s="129"/>
      <c r="I59" s="129"/>
      <c r="J59" s="125"/>
      <c r="K59" s="98">
        <v>5</v>
      </c>
      <c r="L59" s="98"/>
      <c r="M59" s="98">
        <v>2</v>
      </c>
      <c r="N59" s="98">
        <v>2</v>
      </c>
      <c r="O59" s="112"/>
      <c r="P59" s="112"/>
      <c r="Q59" s="129"/>
      <c r="R59" s="112">
        <v>0</v>
      </c>
      <c r="S59" s="112"/>
      <c r="T59" s="112">
        <v>1</v>
      </c>
      <c r="U59" s="112"/>
      <c r="V59" s="98"/>
      <c r="W59" s="112"/>
      <c r="X59" s="125"/>
      <c r="Y59" s="98"/>
      <c r="Z59" s="112"/>
      <c r="AA59" s="112"/>
      <c r="AB59" s="129"/>
      <c r="AC59" s="129"/>
      <c r="AD59" s="129"/>
      <c r="AE59" s="112">
        <v>3</v>
      </c>
      <c r="AF59" s="112"/>
      <c r="AG59" s="112"/>
      <c r="AH59" s="112"/>
      <c r="AI59" s="112"/>
      <c r="AJ59" s="112">
        <v>2</v>
      </c>
      <c r="AK59" s="323">
        <v>2</v>
      </c>
      <c r="AL59" s="129"/>
      <c r="AM59" s="251"/>
      <c r="AN59" s="129"/>
      <c r="AO59" s="129"/>
      <c r="AP59" s="129"/>
      <c r="AQ59" s="129"/>
      <c r="AR59" s="129"/>
      <c r="AS59" s="312">
        <v>19.5</v>
      </c>
      <c r="AT59" s="184">
        <v>14.5</v>
      </c>
      <c r="AU59" s="104"/>
      <c r="AV59" s="104">
        <v>14</v>
      </c>
      <c r="AW59" s="241">
        <v>11</v>
      </c>
      <c r="AX59" s="132"/>
      <c r="AY59" s="90"/>
      <c r="AZ59" s="133"/>
      <c r="BA59" s="109">
        <f t="shared" si="1"/>
        <v>24.5</v>
      </c>
      <c r="BB59" s="109">
        <f t="shared" si="1"/>
        <v>0</v>
      </c>
      <c r="BC59" s="109">
        <f t="shared" si="1"/>
        <v>19</v>
      </c>
      <c r="BD59" s="109">
        <f t="shared" si="1"/>
        <v>15</v>
      </c>
      <c r="BE59" s="109">
        <f t="shared" si="1"/>
        <v>2</v>
      </c>
      <c r="BF59" s="109">
        <f t="shared" si="1"/>
        <v>2</v>
      </c>
      <c r="BG59" s="109">
        <f t="shared" si="1"/>
        <v>22.5</v>
      </c>
      <c r="BH59" s="113"/>
      <c r="BI59" s="677"/>
      <c r="BJ59" s="678"/>
      <c r="BK59" s="678"/>
      <c r="BL59" s="678"/>
      <c r="BM59" s="678"/>
      <c r="BN59" s="678"/>
      <c r="BO59" s="678"/>
      <c r="BP59" s="678"/>
      <c r="BQ59" s="678"/>
      <c r="BR59" s="678"/>
      <c r="BS59" s="679"/>
    </row>
    <row r="60" spans="1:71" s="20" customFormat="1" ht="15.75" thickBot="1">
      <c r="A60" s="215">
        <v>41</v>
      </c>
      <c r="B60" s="325">
        <v>361200509</v>
      </c>
      <c r="C60" s="317" t="s">
        <v>229</v>
      </c>
      <c r="D60" s="98">
        <v>2</v>
      </c>
      <c r="E60" s="98"/>
      <c r="F60" s="112">
        <v>0.5</v>
      </c>
      <c r="G60" s="112">
        <v>2</v>
      </c>
      <c r="H60" s="129"/>
      <c r="I60" s="129"/>
      <c r="J60" s="125"/>
      <c r="K60" s="98">
        <v>5.5</v>
      </c>
      <c r="L60" s="98"/>
      <c r="M60" s="98">
        <v>2</v>
      </c>
      <c r="N60" s="98">
        <v>2</v>
      </c>
      <c r="O60" s="112"/>
      <c r="P60" s="112"/>
      <c r="Q60" s="129"/>
      <c r="R60" s="112">
        <v>0</v>
      </c>
      <c r="S60" s="112"/>
      <c r="T60" s="112">
        <v>1</v>
      </c>
      <c r="U60" s="112"/>
      <c r="V60" s="98"/>
      <c r="W60" s="112"/>
      <c r="X60" s="125"/>
      <c r="Y60" s="98"/>
      <c r="Z60" s="112"/>
      <c r="AA60" s="112"/>
      <c r="AB60" s="129"/>
      <c r="AC60" s="129"/>
      <c r="AD60" s="129"/>
      <c r="AE60" s="112">
        <v>4</v>
      </c>
      <c r="AF60" s="112"/>
      <c r="AG60" s="112"/>
      <c r="AH60" s="112"/>
      <c r="AI60" s="112"/>
      <c r="AJ60" s="112">
        <v>2</v>
      </c>
      <c r="AK60" s="323">
        <v>2</v>
      </c>
      <c r="AL60" s="129"/>
      <c r="AM60" s="251"/>
      <c r="AN60" s="129"/>
      <c r="AO60" s="129"/>
      <c r="AP60" s="129"/>
      <c r="AQ60" s="129"/>
      <c r="AR60" s="129"/>
      <c r="AS60" s="312">
        <v>17</v>
      </c>
      <c r="AT60" s="184">
        <v>10.5</v>
      </c>
      <c r="AU60" s="104"/>
      <c r="AV60" s="104">
        <v>9.5</v>
      </c>
      <c r="AW60" s="241">
        <v>10</v>
      </c>
      <c r="AX60" s="132"/>
      <c r="AY60" s="90"/>
      <c r="AZ60" s="133"/>
      <c r="BA60" s="109">
        <f t="shared" si="1"/>
        <v>18</v>
      </c>
      <c r="BB60" s="109">
        <f t="shared" si="1"/>
        <v>0</v>
      </c>
      <c r="BC60" s="109">
        <f t="shared" si="1"/>
        <v>13</v>
      </c>
      <c r="BD60" s="109">
        <f t="shared" si="1"/>
        <v>14</v>
      </c>
      <c r="BE60" s="109">
        <f t="shared" si="1"/>
        <v>2</v>
      </c>
      <c r="BF60" s="109">
        <f t="shared" si="1"/>
        <v>2</v>
      </c>
      <c r="BG60" s="109">
        <f t="shared" si="1"/>
        <v>21</v>
      </c>
      <c r="BH60" s="113"/>
      <c r="BI60" s="677"/>
      <c r="BJ60" s="678"/>
      <c r="BK60" s="678"/>
      <c r="BL60" s="678"/>
      <c r="BM60" s="678"/>
      <c r="BN60" s="678"/>
      <c r="BO60" s="678"/>
      <c r="BP60" s="678"/>
      <c r="BQ60" s="678"/>
      <c r="BR60" s="678"/>
      <c r="BS60" s="679"/>
    </row>
    <row r="61" spans="1:71" s="20" customFormat="1" ht="15.75" thickBot="1">
      <c r="A61" s="215">
        <v>42</v>
      </c>
      <c r="B61" s="325">
        <v>361200534</v>
      </c>
      <c r="C61" s="317" t="s">
        <v>230</v>
      </c>
      <c r="D61" s="98">
        <v>3</v>
      </c>
      <c r="E61" s="98"/>
      <c r="F61" s="112">
        <v>2</v>
      </c>
      <c r="G61" s="112">
        <v>2</v>
      </c>
      <c r="H61" s="129"/>
      <c r="I61" s="129"/>
      <c r="J61" s="125"/>
      <c r="K61" s="98">
        <v>5</v>
      </c>
      <c r="L61" s="98"/>
      <c r="M61" s="98">
        <v>0</v>
      </c>
      <c r="N61" s="98">
        <v>2</v>
      </c>
      <c r="O61" s="112"/>
      <c r="P61" s="112"/>
      <c r="Q61" s="129"/>
      <c r="R61" s="112">
        <v>1</v>
      </c>
      <c r="S61" s="112"/>
      <c r="T61" s="112">
        <v>1</v>
      </c>
      <c r="U61" s="112"/>
      <c r="V61" s="98"/>
      <c r="W61" s="112"/>
      <c r="X61" s="125"/>
      <c r="Y61" s="98"/>
      <c r="Z61" s="112"/>
      <c r="AA61" s="112"/>
      <c r="AB61" s="129"/>
      <c r="AC61" s="129"/>
      <c r="AD61" s="129"/>
      <c r="AE61" s="112">
        <v>4</v>
      </c>
      <c r="AF61" s="112"/>
      <c r="AG61" s="112"/>
      <c r="AH61" s="112"/>
      <c r="AI61" s="112"/>
      <c r="AJ61" s="112">
        <v>2</v>
      </c>
      <c r="AK61" s="323">
        <v>2</v>
      </c>
      <c r="AL61" s="129"/>
      <c r="AM61" s="251"/>
      <c r="AN61" s="129"/>
      <c r="AO61" s="129"/>
      <c r="AP61" s="129"/>
      <c r="AQ61" s="129"/>
      <c r="AR61" s="129"/>
      <c r="AS61" s="312">
        <v>14</v>
      </c>
      <c r="AT61" s="184">
        <v>9</v>
      </c>
      <c r="AU61" s="104"/>
      <c r="AV61" s="104">
        <v>8.5</v>
      </c>
      <c r="AW61" s="241">
        <v>4.5</v>
      </c>
      <c r="AX61" s="132"/>
      <c r="AY61" s="90"/>
      <c r="AZ61" s="133"/>
      <c r="BA61" s="109">
        <f t="shared" si="1"/>
        <v>18</v>
      </c>
      <c r="BB61" s="109">
        <f t="shared" si="1"/>
        <v>0</v>
      </c>
      <c r="BC61" s="109">
        <f t="shared" si="1"/>
        <v>11.5</v>
      </c>
      <c r="BD61" s="109">
        <f t="shared" si="1"/>
        <v>8.5</v>
      </c>
      <c r="BE61" s="109">
        <f t="shared" si="1"/>
        <v>2</v>
      </c>
      <c r="BF61" s="109">
        <f t="shared" si="1"/>
        <v>2</v>
      </c>
      <c r="BG61" s="109">
        <f t="shared" si="1"/>
        <v>18</v>
      </c>
      <c r="BH61" s="113"/>
      <c r="BI61" s="677"/>
      <c r="BJ61" s="678"/>
      <c r="BK61" s="678"/>
      <c r="BL61" s="678"/>
      <c r="BM61" s="678"/>
      <c r="BN61" s="678"/>
      <c r="BO61" s="678"/>
      <c r="BP61" s="678"/>
      <c r="BQ61" s="678"/>
      <c r="BR61" s="678"/>
      <c r="BS61" s="679"/>
    </row>
    <row r="62" spans="1:71" s="20" customFormat="1" ht="15.75" thickBot="1">
      <c r="A62" s="215">
        <v>43</v>
      </c>
      <c r="B62" s="325">
        <v>361200678</v>
      </c>
      <c r="C62" s="317" t="s">
        <v>92</v>
      </c>
      <c r="D62" s="98">
        <v>4</v>
      </c>
      <c r="E62" s="98"/>
      <c r="F62" s="112">
        <v>1</v>
      </c>
      <c r="G62" s="112">
        <v>1</v>
      </c>
      <c r="H62" s="129"/>
      <c r="I62" s="129"/>
      <c r="J62" s="125"/>
      <c r="K62" s="98">
        <v>4</v>
      </c>
      <c r="L62" s="98"/>
      <c r="M62" s="98">
        <v>0</v>
      </c>
      <c r="N62" s="98">
        <v>2</v>
      </c>
      <c r="O62" s="112"/>
      <c r="P62" s="112"/>
      <c r="Q62" s="129"/>
      <c r="R62" s="98">
        <v>0</v>
      </c>
      <c r="S62" s="98"/>
      <c r="T62" s="98">
        <v>1</v>
      </c>
      <c r="U62" s="112"/>
      <c r="V62" s="98"/>
      <c r="W62" s="112"/>
      <c r="X62" s="125"/>
      <c r="Y62" s="98"/>
      <c r="Z62" s="112"/>
      <c r="AA62" s="112"/>
      <c r="AB62" s="129"/>
      <c r="AC62" s="129"/>
      <c r="AD62" s="129"/>
      <c r="AE62" s="112">
        <v>2</v>
      </c>
      <c r="AF62" s="112"/>
      <c r="AG62" s="112"/>
      <c r="AH62" s="112"/>
      <c r="AI62" s="112"/>
      <c r="AJ62" s="112">
        <v>1</v>
      </c>
      <c r="AK62" s="323">
        <v>2</v>
      </c>
      <c r="AL62" s="129"/>
      <c r="AM62" s="251"/>
      <c r="AN62" s="129"/>
      <c r="AO62" s="129"/>
      <c r="AP62" s="129"/>
      <c r="AQ62" s="129"/>
      <c r="AR62" s="129"/>
      <c r="AS62" s="312">
        <v>14.5</v>
      </c>
      <c r="AT62" s="184">
        <v>5.5</v>
      </c>
      <c r="AU62" s="104"/>
      <c r="AV62" s="104">
        <v>5.5</v>
      </c>
      <c r="AW62" s="241">
        <v>6.5</v>
      </c>
      <c r="AX62" s="132"/>
      <c r="AY62" s="90"/>
      <c r="AZ62" s="133"/>
      <c r="BA62" s="109">
        <f t="shared" si="1"/>
        <v>13.5</v>
      </c>
      <c r="BB62" s="109">
        <f t="shared" si="1"/>
        <v>0</v>
      </c>
      <c r="BC62" s="109">
        <f t="shared" si="1"/>
        <v>7.5</v>
      </c>
      <c r="BD62" s="109">
        <f t="shared" si="1"/>
        <v>9.5</v>
      </c>
      <c r="BE62" s="109">
        <f t="shared" si="1"/>
        <v>1</v>
      </c>
      <c r="BF62" s="109">
        <f t="shared" si="1"/>
        <v>2</v>
      </c>
      <c r="BG62" s="109">
        <f t="shared" si="1"/>
        <v>16.5</v>
      </c>
      <c r="BH62" s="113"/>
      <c r="BI62" s="677"/>
      <c r="BJ62" s="678"/>
      <c r="BK62" s="678"/>
      <c r="BL62" s="678"/>
      <c r="BM62" s="678"/>
      <c r="BN62" s="678"/>
      <c r="BO62" s="678"/>
      <c r="BP62" s="678"/>
      <c r="BQ62" s="678"/>
      <c r="BR62" s="678"/>
      <c r="BS62" s="679"/>
    </row>
    <row r="63" spans="1:71" s="20" customFormat="1" ht="15.75" thickBot="1">
      <c r="A63" s="215">
        <v>44</v>
      </c>
      <c r="B63" s="325">
        <v>361200723</v>
      </c>
      <c r="C63" s="317" t="s">
        <v>73</v>
      </c>
      <c r="D63" s="98">
        <v>3</v>
      </c>
      <c r="E63" s="98"/>
      <c r="F63" s="112">
        <v>1</v>
      </c>
      <c r="G63" s="112">
        <v>1.5</v>
      </c>
      <c r="H63" s="129"/>
      <c r="I63" s="129"/>
      <c r="J63" s="125"/>
      <c r="K63" s="98">
        <v>2</v>
      </c>
      <c r="L63" s="98"/>
      <c r="M63" s="98">
        <v>0</v>
      </c>
      <c r="N63" s="98">
        <v>1</v>
      </c>
      <c r="O63" s="112"/>
      <c r="P63" s="112"/>
      <c r="Q63" s="129"/>
      <c r="R63" s="98">
        <v>0.5</v>
      </c>
      <c r="S63" s="98"/>
      <c r="T63" s="98">
        <v>1</v>
      </c>
      <c r="U63" s="112"/>
      <c r="V63" s="98"/>
      <c r="W63" s="112"/>
      <c r="X63" s="125"/>
      <c r="Y63" s="98"/>
      <c r="Z63" s="112"/>
      <c r="AA63" s="112"/>
      <c r="AB63" s="129"/>
      <c r="AC63" s="129"/>
      <c r="AD63" s="129"/>
      <c r="AE63" s="112">
        <v>2</v>
      </c>
      <c r="AF63" s="112"/>
      <c r="AG63" s="112"/>
      <c r="AH63" s="112"/>
      <c r="AI63" s="112"/>
      <c r="AJ63" s="112">
        <v>1</v>
      </c>
      <c r="AK63" s="323">
        <v>2</v>
      </c>
      <c r="AL63" s="129"/>
      <c r="AM63" s="251"/>
      <c r="AN63" s="129"/>
      <c r="AO63" s="129"/>
      <c r="AP63" s="129"/>
      <c r="AQ63" s="129"/>
      <c r="AR63" s="129"/>
      <c r="AS63" s="312">
        <v>13.5</v>
      </c>
      <c r="AT63" s="184">
        <v>14.5</v>
      </c>
      <c r="AU63" s="104"/>
      <c r="AV63" s="104">
        <v>10</v>
      </c>
      <c r="AW63" s="241">
        <v>12</v>
      </c>
      <c r="AX63" s="132"/>
      <c r="AY63" s="90"/>
      <c r="AZ63" s="133"/>
      <c r="BA63" s="109">
        <f t="shared" si="1"/>
        <v>20</v>
      </c>
      <c r="BB63" s="109">
        <f t="shared" si="1"/>
        <v>0</v>
      </c>
      <c r="BC63" s="109">
        <f t="shared" si="1"/>
        <v>12</v>
      </c>
      <c r="BD63" s="109">
        <f t="shared" si="1"/>
        <v>14.5</v>
      </c>
      <c r="BE63" s="109">
        <f t="shared" si="1"/>
        <v>1</v>
      </c>
      <c r="BF63" s="109">
        <f t="shared" si="1"/>
        <v>2</v>
      </c>
      <c r="BG63" s="109">
        <f t="shared" si="1"/>
        <v>15.5</v>
      </c>
      <c r="BH63" s="113"/>
      <c r="BI63" s="677"/>
      <c r="BJ63" s="678"/>
      <c r="BK63" s="678"/>
      <c r="BL63" s="678"/>
      <c r="BM63" s="678"/>
      <c r="BN63" s="678"/>
      <c r="BO63" s="678"/>
      <c r="BP63" s="678"/>
      <c r="BQ63" s="678"/>
      <c r="BR63" s="678"/>
      <c r="BS63" s="679"/>
    </row>
    <row r="64" spans="1:71" s="20" customFormat="1" ht="15.75" thickBot="1">
      <c r="A64" s="215">
        <v>45</v>
      </c>
      <c r="B64" s="325">
        <v>361200757</v>
      </c>
      <c r="C64" s="317" t="s">
        <v>405</v>
      </c>
      <c r="D64" s="98">
        <v>4.5</v>
      </c>
      <c r="E64" s="98"/>
      <c r="F64" s="112">
        <v>2</v>
      </c>
      <c r="G64" s="112">
        <v>2</v>
      </c>
      <c r="H64" s="129"/>
      <c r="I64" s="129"/>
      <c r="J64" s="125"/>
      <c r="K64" s="98">
        <v>6</v>
      </c>
      <c r="L64" s="98"/>
      <c r="M64" s="98">
        <v>2</v>
      </c>
      <c r="N64" s="98">
        <v>2</v>
      </c>
      <c r="O64" s="112"/>
      <c r="P64" s="112"/>
      <c r="Q64" s="129"/>
      <c r="R64" s="98">
        <v>0.5</v>
      </c>
      <c r="S64" s="98"/>
      <c r="T64" s="98">
        <v>1</v>
      </c>
      <c r="U64" s="112"/>
      <c r="V64" s="98"/>
      <c r="W64" s="112"/>
      <c r="X64" s="125"/>
      <c r="Y64" s="98"/>
      <c r="Z64" s="112"/>
      <c r="AA64" s="112"/>
      <c r="AB64" s="129"/>
      <c r="AC64" s="129"/>
      <c r="AD64" s="129"/>
      <c r="AE64" s="112">
        <v>4</v>
      </c>
      <c r="AF64" s="112"/>
      <c r="AG64" s="112"/>
      <c r="AH64" s="112"/>
      <c r="AI64" s="112"/>
      <c r="AJ64" s="112">
        <v>2</v>
      </c>
      <c r="AK64" s="323">
        <v>2</v>
      </c>
      <c r="AL64" s="129"/>
      <c r="AM64" s="251"/>
      <c r="AN64" s="129"/>
      <c r="AO64" s="129"/>
      <c r="AP64" s="129"/>
      <c r="AQ64" s="129"/>
      <c r="AR64" s="129"/>
      <c r="AS64" s="312">
        <v>20</v>
      </c>
      <c r="AT64" s="184">
        <v>14</v>
      </c>
      <c r="AU64" s="104"/>
      <c r="AV64" s="104">
        <v>9</v>
      </c>
      <c r="AW64" s="241">
        <v>13</v>
      </c>
      <c r="AX64" s="132"/>
      <c r="AY64" s="90"/>
      <c r="AZ64" s="133"/>
      <c r="BA64" s="109">
        <f t="shared" si="1"/>
        <v>25</v>
      </c>
      <c r="BB64" s="109">
        <f t="shared" si="1"/>
        <v>0</v>
      </c>
      <c r="BC64" s="109">
        <f t="shared" si="1"/>
        <v>14</v>
      </c>
      <c r="BD64" s="109">
        <f t="shared" si="1"/>
        <v>17</v>
      </c>
      <c r="BE64" s="109">
        <f t="shared" si="1"/>
        <v>2</v>
      </c>
      <c r="BF64" s="109">
        <f t="shared" si="1"/>
        <v>2</v>
      </c>
      <c r="BG64" s="109">
        <f t="shared" si="1"/>
        <v>24</v>
      </c>
      <c r="BH64" s="113"/>
      <c r="BI64" s="677"/>
      <c r="BJ64" s="678"/>
      <c r="BK64" s="678"/>
      <c r="BL64" s="678"/>
      <c r="BM64" s="678"/>
      <c r="BN64" s="678"/>
      <c r="BO64" s="678"/>
      <c r="BP64" s="678"/>
      <c r="BQ64" s="678"/>
      <c r="BR64" s="678"/>
      <c r="BS64" s="679"/>
    </row>
    <row r="65" spans="1:72" s="20" customFormat="1" ht="15.75" thickBot="1">
      <c r="A65" s="215">
        <v>46</v>
      </c>
      <c r="B65" s="325">
        <v>361201243</v>
      </c>
      <c r="C65" s="315" t="s">
        <v>406</v>
      </c>
      <c r="D65" s="98">
        <v>4</v>
      </c>
      <c r="E65" s="98"/>
      <c r="F65" s="112">
        <v>0</v>
      </c>
      <c r="G65" s="112">
        <v>2</v>
      </c>
      <c r="H65" s="129"/>
      <c r="I65" s="129"/>
      <c r="J65" s="125"/>
      <c r="K65" s="98">
        <v>5.5</v>
      </c>
      <c r="L65" s="98"/>
      <c r="M65" s="98">
        <v>1</v>
      </c>
      <c r="N65" s="98">
        <v>2</v>
      </c>
      <c r="O65" s="112"/>
      <c r="P65" s="112"/>
      <c r="Q65" s="129"/>
      <c r="R65" s="98">
        <v>0.5</v>
      </c>
      <c r="S65" s="98"/>
      <c r="T65" s="98">
        <v>1</v>
      </c>
      <c r="U65" s="112"/>
      <c r="V65" s="98"/>
      <c r="W65" s="112"/>
      <c r="X65" s="125"/>
      <c r="Y65" s="98"/>
      <c r="Z65" s="112"/>
      <c r="AA65" s="112"/>
      <c r="AB65" s="129"/>
      <c r="AC65" s="129"/>
      <c r="AD65" s="129"/>
      <c r="AE65" s="112">
        <v>2</v>
      </c>
      <c r="AF65" s="112"/>
      <c r="AG65" s="112"/>
      <c r="AH65" s="112"/>
      <c r="AI65" s="112"/>
      <c r="AJ65" s="112">
        <v>2</v>
      </c>
      <c r="AK65" s="323">
        <v>2</v>
      </c>
      <c r="AL65" s="129"/>
      <c r="AM65" s="251"/>
      <c r="AN65" s="129"/>
      <c r="AO65" s="129"/>
      <c r="AP65" s="129"/>
      <c r="AQ65" s="129"/>
      <c r="AR65" s="129"/>
      <c r="AS65" s="312">
        <v>11.5</v>
      </c>
      <c r="AT65" s="184">
        <v>6.5</v>
      </c>
      <c r="AU65" s="104"/>
      <c r="AV65" s="104">
        <v>6.5</v>
      </c>
      <c r="AW65" s="241">
        <v>6.5</v>
      </c>
      <c r="AX65" s="132"/>
      <c r="AY65" s="90"/>
      <c r="AZ65" s="133"/>
      <c r="BA65" s="109">
        <f t="shared" si="1"/>
        <v>16.5</v>
      </c>
      <c r="BB65" s="109">
        <f t="shared" si="1"/>
        <v>0</v>
      </c>
      <c r="BC65" s="109">
        <f t="shared" ref="BB65:BG70" si="5">AV65+AO65+AH65+AA65+T65+M65+F65</f>
        <v>8.5</v>
      </c>
      <c r="BD65" s="109">
        <f t="shared" si="5"/>
        <v>10.5</v>
      </c>
      <c r="BE65" s="109">
        <f t="shared" si="5"/>
        <v>2</v>
      </c>
      <c r="BF65" s="109">
        <f t="shared" si="5"/>
        <v>2</v>
      </c>
      <c r="BG65" s="109">
        <f t="shared" si="5"/>
        <v>13.5</v>
      </c>
      <c r="BH65" s="113"/>
      <c r="BI65" s="677"/>
      <c r="BJ65" s="678"/>
      <c r="BK65" s="678"/>
      <c r="BL65" s="678"/>
      <c r="BM65" s="678"/>
      <c r="BN65" s="678"/>
      <c r="BO65" s="678"/>
      <c r="BP65" s="678"/>
      <c r="BQ65" s="678"/>
      <c r="BR65" s="678"/>
      <c r="BS65" s="679"/>
    </row>
    <row r="66" spans="1:72" s="20" customFormat="1" ht="15.75" thickBot="1">
      <c r="A66" s="215">
        <v>47</v>
      </c>
      <c r="B66" s="325">
        <v>361201271</v>
      </c>
      <c r="C66" s="317" t="s">
        <v>407</v>
      </c>
      <c r="D66" s="98">
        <v>2.5</v>
      </c>
      <c r="E66" s="98"/>
      <c r="F66" s="112">
        <v>0</v>
      </c>
      <c r="G66" s="112">
        <v>1</v>
      </c>
      <c r="H66" s="129"/>
      <c r="I66" s="129"/>
      <c r="J66" s="125"/>
      <c r="K66" s="98">
        <v>5.5</v>
      </c>
      <c r="L66" s="98"/>
      <c r="M66" s="98">
        <v>1</v>
      </c>
      <c r="N66" s="98">
        <v>2</v>
      </c>
      <c r="O66" s="112"/>
      <c r="P66" s="112"/>
      <c r="Q66" s="129"/>
      <c r="R66" s="112">
        <v>1</v>
      </c>
      <c r="S66" s="112"/>
      <c r="T66" s="112">
        <v>1</v>
      </c>
      <c r="U66" s="112"/>
      <c r="V66" s="98"/>
      <c r="W66" s="112"/>
      <c r="X66" s="125"/>
      <c r="Y66" s="98"/>
      <c r="Z66" s="112"/>
      <c r="AA66" s="112"/>
      <c r="AB66" s="129"/>
      <c r="AC66" s="129"/>
      <c r="AD66" s="129"/>
      <c r="AE66" s="112">
        <v>4</v>
      </c>
      <c r="AF66" s="112"/>
      <c r="AG66" s="112"/>
      <c r="AH66" s="112"/>
      <c r="AI66" s="112"/>
      <c r="AJ66" s="112">
        <v>0</v>
      </c>
      <c r="AK66" s="323">
        <v>1</v>
      </c>
      <c r="AL66" s="129"/>
      <c r="AM66" s="251"/>
      <c r="AN66" s="129"/>
      <c r="AO66" s="129"/>
      <c r="AP66" s="129"/>
      <c r="AQ66" s="129"/>
      <c r="AR66" s="129"/>
      <c r="AS66" s="312">
        <v>15</v>
      </c>
      <c r="AT66" s="184">
        <v>6</v>
      </c>
      <c r="AU66" s="104"/>
      <c r="AV66" s="104">
        <v>6</v>
      </c>
      <c r="AW66" s="241">
        <v>7</v>
      </c>
      <c r="AX66" s="132"/>
      <c r="AY66" s="90"/>
      <c r="AZ66" s="133"/>
      <c r="BA66" s="109">
        <f t="shared" ref="BA66:BA70" si="6">AT66+AM66+AF66+Y66+R66+K66+D66</f>
        <v>15</v>
      </c>
      <c r="BB66" s="109">
        <f t="shared" si="5"/>
        <v>0</v>
      </c>
      <c r="BC66" s="109">
        <f t="shared" si="5"/>
        <v>8</v>
      </c>
      <c r="BD66" s="109">
        <f t="shared" si="5"/>
        <v>10</v>
      </c>
      <c r="BE66" s="109">
        <f t="shared" si="5"/>
        <v>0</v>
      </c>
      <c r="BF66" s="109">
        <f t="shared" si="5"/>
        <v>1</v>
      </c>
      <c r="BG66" s="109">
        <f t="shared" si="5"/>
        <v>19</v>
      </c>
      <c r="BH66" s="113"/>
      <c r="BI66" s="677"/>
      <c r="BJ66" s="678"/>
      <c r="BK66" s="678"/>
      <c r="BL66" s="678"/>
      <c r="BM66" s="678"/>
      <c r="BN66" s="678"/>
      <c r="BO66" s="678"/>
      <c r="BP66" s="678"/>
      <c r="BQ66" s="678"/>
      <c r="BR66" s="678"/>
      <c r="BS66" s="679"/>
    </row>
    <row r="67" spans="1:72" s="20" customFormat="1" ht="15.75" thickBot="1">
      <c r="A67" s="215">
        <v>48</v>
      </c>
      <c r="B67" s="325">
        <v>361201289</v>
      </c>
      <c r="C67" s="317" t="s">
        <v>408</v>
      </c>
      <c r="D67" s="98">
        <v>3</v>
      </c>
      <c r="E67" s="98"/>
      <c r="F67" s="112">
        <v>0</v>
      </c>
      <c r="G67" s="112">
        <v>2</v>
      </c>
      <c r="H67" s="129"/>
      <c r="I67" s="129"/>
      <c r="J67" s="125"/>
      <c r="K67" s="98">
        <v>4.5</v>
      </c>
      <c r="L67" s="98"/>
      <c r="M67" s="98">
        <v>1</v>
      </c>
      <c r="N67" s="98">
        <v>1</v>
      </c>
      <c r="O67" s="112"/>
      <c r="P67" s="112"/>
      <c r="Q67" s="129"/>
      <c r="R67" s="112">
        <v>0.5</v>
      </c>
      <c r="S67" s="112"/>
      <c r="T67" s="112">
        <v>1</v>
      </c>
      <c r="U67" s="112"/>
      <c r="V67" s="98"/>
      <c r="W67" s="112"/>
      <c r="X67" s="125"/>
      <c r="Y67" s="98"/>
      <c r="Z67" s="112"/>
      <c r="AA67" s="112"/>
      <c r="AB67" s="129"/>
      <c r="AC67" s="129"/>
      <c r="AD67" s="129"/>
      <c r="AE67" s="112">
        <v>4</v>
      </c>
      <c r="AF67" s="112"/>
      <c r="AG67" s="112"/>
      <c r="AH67" s="112"/>
      <c r="AI67" s="112"/>
      <c r="AJ67" s="112">
        <v>1</v>
      </c>
      <c r="AK67" s="323">
        <v>0</v>
      </c>
      <c r="AL67" s="129"/>
      <c r="AM67" s="251"/>
      <c r="AN67" s="129"/>
      <c r="AO67" s="129"/>
      <c r="AP67" s="129"/>
      <c r="AQ67" s="129"/>
      <c r="AR67" s="129"/>
      <c r="AS67" s="312">
        <v>9.5</v>
      </c>
      <c r="AT67" s="184">
        <v>4</v>
      </c>
      <c r="AU67" s="104"/>
      <c r="AV67" s="104">
        <v>3.5</v>
      </c>
      <c r="AW67" s="241">
        <v>4</v>
      </c>
      <c r="AX67" s="132"/>
      <c r="AY67" s="90"/>
      <c r="AZ67" s="133"/>
      <c r="BA67" s="109">
        <f t="shared" si="6"/>
        <v>12</v>
      </c>
      <c r="BB67" s="109">
        <f t="shared" si="5"/>
        <v>0</v>
      </c>
      <c r="BC67" s="109">
        <f t="shared" si="5"/>
        <v>5.5</v>
      </c>
      <c r="BD67" s="109">
        <f t="shared" si="5"/>
        <v>7</v>
      </c>
      <c r="BE67" s="109">
        <f t="shared" si="5"/>
        <v>1</v>
      </c>
      <c r="BF67" s="109">
        <f t="shared" si="5"/>
        <v>0</v>
      </c>
      <c r="BG67" s="109">
        <f t="shared" si="5"/>
        <v>13.5</v>
      </c>
      <c r="BH67" s="113"/>
      <c r="BI67" s="677"/>
      <c r="BJ67" s="678"/>
      <c r="BK67" s="678"/>
      <c r="BL67" s="678"/>
      <c r="BM67" s="678"/>
      <c r="BN67" s="678"/>
      <c r="BO67" s="678"/>
      <c r="BP67" s="678"/>
      <c r="BQ67" s="678"/>
      <c r="BR67" s="678"/>
      <c r="BS67" s="679"/>
    </row>
    <row r="68" spans="1:72" s="20" customFormat="1" ht="15.75" thickBot="1">
      <c r="A68" s="215">
        <v>49</v>
      </c>
      <c r="B68" s="325">
        <v>361201352</v>
      </c>
      <c r="C68" s="317" t="s">
        <v>75</v>
      </c>
      <c r="D68" s="98">
        <v>2</v>
      </c>
      <c r="E68" s="98"/>
      <c r="F68" s="112">
        <v>1</v>
      </c>
      <c r="G68" s="112">
        <v>2</v>
      </c>
      <c r="H68" s="129"/>
      <c r="I68" s="129"/>
      <c r="J68" s="125"/>
      <c r="K68" s="98">
        <v>3.5</v>
      </c>
      <c r="L68" s="98"/>
      <c r="M68" s="98">
        <v>0</v>
      </c>
      <c r="N68" s="98">
        <v>2</v>
      </c>
      <c r="O68" s="112"/>
      <c r="P68" s="112"/>
      <c r="Q68" s="129"/>
      <c r="R68" s="112">
        <v>0.5</v>
      </c>
      <c r="S68" s="112"/>
      <c r="T68" s="112">
        <v>1</v>
      </c>
      <c r="U68" s="112"/>
      <c r="V68" s="98"/>
      <c r="W68" s="112"/>
      <c r="X68" s="125"/>
      <c r="Y68" s="98"/>
      <c r="Z68" s="112"/>
      <c r="AA68" s="112"/>
      <c r="AB68" s="129"/>
      <c r="AC68" s="129"/>
      <c r="AD68" s="129"/>
      <c r="AE68" s="112">
        <v>4</v>
      </c>
      <c r="AF68" s="112"/>
      <c r="AG68" s="112"/>
      <c r="AH68" s="112"/>
      <c r="AI68" s="112"/>
      <c r="AJ68" s="112">
        <v>1</v>
      </c>
      <c r="AK68" s="323">
        <v>0</v>
      </c>
      <c r="AL68" s="129"/>
      <c r="AM68" s="251"/>
      <c r="AN68" s="129"/>
      <c r="AO68" s="129"/>
      <c r="AP68" s="129"/>
      <c r="AQ68" s="129"/>
      <c r="AR68" s="129"/>
      <c r="AS68" s="312">
        <v>13</v>
      </c>
      <c r="AT68" s="184">
        <v>5</v>
      </c>
      <c r="AU68" s="104"/>
      <c r="AV68" s="104">
        <v>0.5</v>
      </c>
      <c r="AW68" s="241">
        <v>5.5</v>
      </c>
      <c r="AX68" s="132"/>
      <c r="AY68" s="90"/>
      <c r="AZ68" s="133"/>
      <c r="BA68" s="109">
        <f t="shared" si="6"/>
        <v>11</v>
      </c>
      <c r="BB68" s="109">
        <f t="shared" si="5"/>
        <v>0</v>
      </c>
      <c r="BC68" s="109">
        <f t="shared" si="5"/>
        <v>2.5</v>
      </c>
      <c r="BD68" s="109">
        <f t="shared" si="5"/>
        <v>9.5</v>
      </c>
      <c r="BE68" s="109">
        <f t="shared" si="5"/>
        <v>1</v>
      </c>
      <c r="BF68" s="109">
        <f t="shared" si="5"/>
        <v>0</v>
      </c>
      <c r="BG68" s="109">
        <f t="shared" si="5"/>
        <v>17</v>
      </c>
      <c r="BH68" s="113"/>
      <c r="BI68" s="677"/>
      <c r="BJ68" s="678"/>
      <c r="BK68" s="678"/>
      <c r="BL68" s="678"/>
      <c r="BM68" s="678"/>
      <c r="BN68" s="678"/>
      <c r="BO68" s="678"/>
      <c r="BP68" s="678"/>
      <c r="BQ68" s="678"/>
      <c r="BR68" s="678"/>
      <c r="BS68" s="679"/>
    </row>
    <row r="69" spans="1:72" s="20" customFormat="1" ht="15.75" thickBot="1">
      <c r="A69" s="215">
        <v>50</v>
      </c>
      <c r="B69" s="325">
        <v>361201406</v>
      </c>
      <c r="C69" s="317" t="s">
        <v>94</v>
      </c>
      <c r="D69" s="98">
        <v>2.5</v>
      </c>
      <c r="E69" s="98"/>
      <c r="F69" s="112">
        <v>0.5</v>
      </c>
      <c r="G69" s="112">
        <v>2</v>
      </c>
      <c r="H69" s="129"/>
      <c r="I69" s="129"/>
      <c r="J69" s="125"/>
      <c r="K69" s="98">
        <v>5</v>
      </c>
      <c r="L69" s="98"/>
      <c r="M69" s="98">
        <v>2</v>
      </c>
      <c r="N69" s="98">
        <v>2</v>
      </c>
      <c r="O69" s="112"/>
      <c r="P69" s="112"/>
      <c r="Q69" s="129"/>
      <c r="R69" s="112">
        <v>0</v>
      </c>
      <c r="S69" s="112"/>
      <c r="T69" s="112">
        <v>0</v>
      </c>
      <c r="U69" s="112"/>
      <c r="V69" s="98"/>
      <c r="W69" s="112"/>
      <c r="X69" s="125"/>
      <c r="Y69" s="98"/>
      <c r="Z69" s="112"/>
      <c r="AA69" s="112"/>
      <c r="AB69" s="129"/>
      <c r="AC69" s="129"/>
      <c r="AD69" s="129"/>
      <c r="AE69" s="112">
        <v>4</v>
      </c>
      <c r="AF69" s="112"/>
      <c r="AG69" s="112"/>
      <c r="AH69" s="112"/>
      <c r="AI69" s="112"/>
      <c r="AJ69" s="112">
        <v>2</v>
      </c>
      <c r="AK69" s="323">
        <v>2</v>
      </c>
      <c r="AL69" s="129"/>
      <c r="AM69" s="251"/>
      <c r="AN69" s="129"/>
      <c r="AO69" s="129"/>
      <c r="AP69" s="129"/>
      <c r="AQ69" s="129"/>
      <c r="AR69" s="129"/>
      <c r="AS69" s="312">
        <v>15.5</v>
      </c>
      <c r="AT69" s="184">
        <v>9</v>
      </c>
      <c r="AU69" s="104"/>
      <c r="AV69" s="104">
        <v>7.5</v>
      </c>
      <c r="AW69" s="241">
        <v>7</v>
      </c>
      <c r="AX69" s="132"/>
      <c r="AY69" s="90"/>
      <c r="AZ69" s="133"/>
      <c r="BA69" s="109">
        <f t="shared" si="6"/>
        <v>16.5</v>
      </c>
      <c r="BB69" s="109">
        <f t="shared" si="5"/>
        <v>0</v>
      </c>
      <c r="BC69" s="109">
        <f t="shared" si="5"/>
        <v>10</v>
      </c>
      <c r="BD69" s="109">
        <f t="shared" si="5"/>
        <v>11</v>
      </c>
      <c r="BE69" s="109">
        <f t="shared" si="5"/>
        <v>2</v>
      </c>
      <c r="BF69" s="109">
        <f t="shared" si="5"/>
        <v>2</v>
      </c>
      <c r="BG69" s="109">
        <f t="shared" si="5"/>
        <v>19.5</v>
      </c>
      <c r="BH69" s="113"/>
      <c r="BI69" s="677"/>
      <c r="BJ69" s="678"/>
      <c r="BK69" s="678"/>
      <c r="BL69" s="678"/>
      <c r="BM69" s="678"/>
      <c r="BN69" s="678"/>
      <c r="BO69" s="678"/>
      <c r="BP69" s="678"/>
      <c r="BQ69" s="678"/>
      <c r="BR69" s="678"/>
      <c r="BS69" s="679"/>
    </row>
    <row r="70" spans="1:72" s="20" customFormat="1" ht="15.75" thickBot="1">
      <c r="A70" s="215">
        <v>51</v>
      </c>
      <c r="B70" s="325">
        <v>361201456</v>
      </c>
      <c r="C70" s="317" t="s">
        <v>95</v>
      </c>
      <c r="D70" s="98">
        <v>2.5</v>
      </c>
      <c r="E70" s="98"/>
      <c r="F70" s="112">
        <v>2</v>
      </c>
      <c r="G70" s="112">
        <v>1</v>
      </c>
      <c r="H70" s="129"/>
      <c r="I70" s="129"/>
      <c r="J70" s="125"/>
      <c r="K70" s="98">
        <v>2</v>
      </c>
      <c r="L70" s="98"/>
      <c r="M70" s="98">
        <v>0.5</v>
      </c>
      <c r="N70" s="98">
        <v>2</v>
      </c>
      <c r="O70" s="112"/>
      <c r="P70" s="112"/>
      <c r="Q70" s="129"/>
      <c r="R70" s="112">
        <v>0</v>
      </c>
      <c r="S70" s="112"/>
      <c r="T70" s="112">
        <v>0</v>
      </c>
      <c r="U70" s="112"/>
      <c r="V70" s="98"/>
      <c r="W70" s="112"/>
      <c r="X70" s="125"/>
      <c r="Y70" s="98"/>
      <c r="Z70" s="112"/>
      <c r="AA70" s="112"/>
      <c r="AB70" s="129"/>
      <c r="AC70" s="129"/>
      <c r="AD70" s="129"/>
      <c r="AE70" s="112">
        <v>4</v>
      </c>
      <c r="AF70" s="112"/>
      <c r="AG70" s="112"/>
      <c r="AH70" s="112"/>
      <c r="AI70" s="112"/>
      <c r="AJ70" s="112">
        <v>1</v>
      </c>
      <c r="AK70" s="323">
        <v>0</v>
      </c>
      <c r="AL70" s="129"/>
      <c r="AM70" s="251"/>
      <c r="AN70" s="129"/>
      <c r="AO70" s="129"/>
      <c r="AP70" s="129"/>
      <c r="AQ70" s="129"/>
      <c r="AR70" s="129"/>
      <c r="AS70" s="312">
        <v>3</v>
      </c>
      <c r="AT70" s="184">
        <v>5.5</v>
      </c>
      <c r="AU70" s="104"/>
      <c r="AV70" s="104">
        <v>5</v>
      </c>
      <c r="AW70" s="241">
        <v>2.5</v>
      </c>
      <c r="AX70" s="132"/>
      <c r="AY70" s="90"/>
      <c r="AZ70" s="133"/>
      <c r="BA70" s="109">
        <f t="shared" si="6"/>
        <v>10</v>
      </c>
      <c r="BB70" s="109">
        <f t="shared" si="5"/>
        <v>0</v>
      </c>
      <c r="BC70" s="109">
        <f t="shared" si="5"/>
        <v>7.5</v>
      </c>
      <c r="BD70" s="109">
        <f t="shared" si="5"/>
        <v>5.5</v>
      </c>
      <c r="BE70" s="109">
        <f t="shared" si="5"/>
        <v>1</v>
      </c>
      <c r="BF70" s="109">
        <f t="shared" si="5"/>
        <v>0</v>
      </c>
      <c r="BG70" s="109">
        <f t="shared" si="5"/>
        <v>7</v>
      </c>
      <c r="BH70" s="113"/>
      <c r="BI70" s="677"/>
      <c r="BJ70" s="678"/>
      <c r="BK70" s="678"/>
      <c r="BL70" s="678"/>
      <c r="BM70" s="678"/>
      <c r="BN70" s="678"/>
      <c r="BO70" s="678"/>
      <c r="BP70" s="678"/>
      <c r="BQ70" s="678"/>
      <c r="BR70" s="678"/>
      <c r="BS70" s="679"/>
    </row>
    <row r="71" spans="1:72" s="20" customFormat="1" ht="15.75" thickBot="1">
      <c r="A71" s="215"/>
      <c r="B71" s="326"/>
      <c r="C71" s="327"/>
      <c r="D71" s="98"/>
      <c r="E71" s="98"/>
      <c r="F71" s="112"/>
      <c r="G71" s="112"/>
      <c r="H71" s="129"/>
      <c r="I71" s="129"/>
      <c r="J71" s="125"/>
      <c r="K71" s="98"/>
      <c r="L71" s="98"/>
      <c r="M71" s="98"/>
      <c r="N71" s="98"/>
      <c r="O71" s="112"/>
      <c r="P71" s="112"/>
      <c r="Q71" s="129"/>
      <c r="R71" s="112"/>
      <c r="S71" s="112"/>
      <c r="T71" s="112"/>
      <c r="U71" s="112"/>
      <c r="V71" s="98"/>
      <c r="W71" s="112"/>
      <c r="X71" s="125"/>
      <c r="Y71" s="98"/>
      <c r="Z71" s="112"/>
      <c r="AA71" s="112"/>
      <c r="AB71" s="129"/>
      <c r="AC71" s="129"/>
      <c r="AD71" s="129"/>
      <c r="AE71" s="311"/>
      <c r="AF71" s="299"/>
      <c r="AG71" s="94"/>
      <c r="AH71" s="94"/>
      <c r="AI71" s="94"/>
      <c r="AJ71" s="311"/>
      <c r="AK71" s="250"/>
      <c r="AL71" s="129"/>
      <c r="AM71" s="251"/>
      <c r="AN71" s="129"/>
      <c r="AO71" s="129"/>
      <c r="AP71" s="129"/>
      <c r="AQ71" s="129"/>
      <c r="AR71" s="129"/>
      <c r="AS71" s="312"/>
      <c r="AT71" s="184"/>
      <c r="AU71" s="104"/>
      <c r="AV71" s="104"/>
      <c r="AW71" s="241"/>
      <c r="AX71" s="132"/>
      <c r="AY71" s="90"/>
      <c r="AZ71" s="133"/>
      <c r="BA71" s="109"/>
      <c r="BB71" s="109"/>
      <c r="BC71" s="109"/>
      <c r="BD71" s="109"/>
      <c r="BE71" s="109"/>
      <c r="BF71" s="109"/>
      <c r="BG71" s="109"/>
      <c r="BH71" s="113"/>
      <c r="BI71" s="677"/>
      <c r="BJ71" s="678"/>
      <c r="BK71" s="678"/>
      <c r="BL71" s="678"/>
      <c r="BM71" s="678"/>
      <c r="BN71" s="678"/>
      <c r="BO71" s="678"/>
      <c r="BP71" s="678"/>
      <c r="BQ71" s="678"/>
      <c r="BR71" s="678"/>
      <c r="BS71" s="679"/>
    </row>
    <row r="72" spans="1:72" s="20" customFormat="1" ht="15.75" thickBot="1">
      <c r="A72" s="215"/>
      <c r="B72" s="326"/>
      <c r="C72" s="327"/>
      <c r="D72" s="98"/>
      <c r="E72" s="98"/>
      <c r="F72" s="112"/>
      <c r="G72" s="112"/>
      <c r="H72" s="129"/>
      <c r="I72" s="129"/>
      <c r="J72" s="125"/>
      <c r="K72" s="98"/>
      <c r="L72" s="98"/>
      <c r="M72" s="98"/>
      <c r="N72" s="98"/>
      <c r="O72" s="112"/>
      <c r="P72" s="112"/>
      <c r="Q72" s="129"/>
      <c r="R72" s="112"/>
      <c r="S72" s="112"/>
      <c r="T72" s="112"/>
      <c r="U72" s="112"/>
      <c r="V72" s="98"/>
      <c r="W72" s="112"/>
      <c r="X72" s="125"/>
      <c r="Y72" s="98"/>
      <c r="Z72" s="112"/>
      <c r="AA72" s="112"/>
      <c r="AB72" s="129"/>
      <c r="AC72" s="129"/>
      <c r="AD72" s="129"/>
      <c r="AE72" s="311"/>
      <c r="AF72" s="305"/>
      <c r="AG72" s="129"/>
      <c r="AH72" s="129"/>
      <c r="AI72" s="129"/>
      <c r="AJ72" s="311"/>
      <c r="AK72" s="250"/>
      <c r="AL72" s="129"/>
      <c r="AM72" s="251"/>
      <c r="AN72" s="129"/>
      <c r="AO72" s="129"/>
      <c r="AP72" s="129"/>
      <c r="AQ72" s="129"/>
      <c r="AR72" s="129"/>
      <c r="AS72" s="312"/>
      <c r="AT72" s="184"/>
      <c r="AU72" s="104"/>
      <c r="AV72" s="104"/>
      <c r="AW72" s="241"/>
      <c r="AX72" s="132"/>
      <c r="AY72" s="90"/>
      <c r="AZ72" s="133"/>
      <c r="BA72" s="109"/>
      <c r="BB72" s="109"/>
      <c r="BC72" s="109"/>
      <c r="BD72" s="109"/>
      <c r="BE72" s="109"/>
      <c r="BF72" s="109"/>
      <c r="BG72" s="109"/>
      <c r="BH72" s="113"/>
      <c r="BI72" s="677"/>
      <c r="BJ72" s="678"/>
      <c r="BK72" s="678"/>
      <c r="BL72" s="678"/>
      <c r="BM72" s="678"/>
      <c r="BN72" s="678"/>
      <c r="BO72" s="678"/>
      <c r="BP72" s="678"/>
      <c r="BQ72" s="678"/>
      <c r="BR72" s="678"/>
      <c r="BS72" s="679"/>
    </row>
    <row r="73" spans="1:72" s="20" customFormat="1" ht="15.75" thickBot="1">
      <c r="A73" s="215"/>
      <c r="B73" s="328"/>
      <c r="C73" s="329"/>
      <c r="D73" s="98"/>
      <c r="E73" s="84"/>
      <c r="F73" s="112"/>
      <c r="G73" s="112"/>
      <c r="H73" s="129"/>
      <c r="I73" s="129"/>
      <c r="J73" s="125"/>
      <c r="K73" s="98"/>
      <c r="L73" s="98"/>
      <c r="M73" s="98"/>
      <c r="N73" s="98"/>
      <c r="O73" s="112"/>
      <c r="P73" s="112"/>
      <c r="Q73" s="129"/>
      <c r="R73" s="330"/>
      <c r="S73" s="112"/>
      <c r="T73" s="330"/>
      <c r="U73" s="330"/>
      <c r="V73" s="98"/>
      <c r="W73" s="112"/>
      <c r="X73" s="125"/>
      <c r="Y73" s="98"/>
      <c r="Z73" s="112"/>
      <c r="AA73" s="112"/>
      <c r="AB73" s="129"/>
      <c r="AC73" s="129"/>
      <c r="AD73" s="129"/>
      <c r="AE73" s="260"/>
      <c r="AF73" s="305"/>
      <c r="AG73" s="129"/>
      <c r="AH73" s="129"/>
      <c r="AI73" s="129"/>
      <c r="AJ73" s="177"/>
      <c r="AK73" s="331"/>
      <c r="AL73" s="129"/>
      <c r="AM73" s="251"/>
      <c r="AN73" s="129"/>
      <c r="AO73" s="129"/>
      <c r="AP73" s="129"/>
      <c r="AQ73" s="129"/>
      <c r="AR73" s="129"/>
      <c r="AS73" s="244"/>
      <c r="AT73" s="184"/>
      <c r="AU73" s="104"/>
      <c r="AV73" s="104"/>
      <c r="AW73" s="241"/>
      <c r="AX73" s="132"/>
      <c r="AY73" s="90"/>
      <c r="AZ73" s="133"/>
      <c r="BA73" s="109"/>
      <c r="BB73" s="109"/>
      <c r="BC73" s="109"/>
      <c r="BD73" s="109"/>
      <c r="BE73" s="109"/>
      <c r="BF73" s="109"/>
      <c r="BG73" s="109"/>
      <c r="BH73" s="113" t="e">
        <f>SUM(#REF!)</f>
        <v>#REF!</v>
      </c>
      <c r="BI73" s="677"/>
      <c r="BJ73" s="678"/>
      <c r="BK73" s="678"/>
      <c r="BL73" s="678"/>
      <c r="BM73" s="678"/>
      <c r="BN73" s="678"/>
      <c r="BO73" s="678"/>
      <c r="BP73" s="678"/>
      <c r="BQ73" s="678"/>
      <c r="BR73" s="678"/>
      <c r="BS73" s="679"/>
    </row>
    <row r="74" spans="1:72" s="20" customFormat="1" thickTop="1" thickBot="1">
      <c r="A74" s="700" t="s">
        <v>115</v>
      </c>
      <c r="B74" s="722"/>
      <c r="C74" s="723"/>
      <c r="D74" s="187">
        <f t="shared" ref="D74:AI74" si="7">(SUM(D15:D31))/$BO$10</f>
        <v>1.0862745098039215</v>
      </c>
      <c r="E74" s="187">
        <f t="shared" si="7"/>
        <v>0</v>
      </c>
      <c r="F74" s="187">
        <f t="shared" si="7"/>
        <v>0.35294117647058826</v>
      </c>
      <c r="G74" s="187">
        <f t="shared" si="7"/>
        <v>0.51960784313725494</v>
      </c>
      <c r="H74" s="187">
        <f t="shared" si="7"/>
        <v>0</v>
      </c>
      <c r="I74" s="187">
        <f t="shared" si="7"/>
        <v>0</v>
      </c>
      <c r="J74" s="187">
        <f t="shared" si="7"/>
        <v>0</v>
      </c>
      <c r="K74" s="188">
        <f t="shared" si="7"/>
        <v>1.6176470588235294</v>
      </c>
      <c r="L74" s="188">
        <f t="shared" si="7"/>
        <v>0</v>
      </c>
      <c r="M74" s="188">
        <f t="shared" si="7"/>
        <v>0.41176470588235292</v>
      </c>
      <c r="N74" s="188">
        <f t="shared" si="7"/>
        <v>0.66666666666666663</v>
      </c>
      <c r="O74" s="188">
        <f t="shared" si="7"/>
        <v>0</v>
      </c>
      <c r="P74" s="188">
        <f t="shared" si="7"/>
        <v>0</v>
      </c>
      <c r="Q74" s="188">
        <f t="shared" si="7"/>
        <v>0</v>
      </c>
      <c r="R74" s="296">
        <f t="shared" si="7"/>
        <v>0.27450980392156865</v>
      </c>
      <c r="S74" s="296">
        <f t="shared" si="7"/>
        <v>0</v>
      </c>
      <c r="T74" s="296">
        <f t="shared" si="7"/>
        <v>0.33333333333333331</v>
      </c>
      <c r="U74" s="296">
        <f t="shared" si="7"/>
        <v>0</v>
      </c>
      <c r="V74" s="188">
        <f t="shared" si="7"/>
        <v>0</v>
      </c>
      <c r="W74" s="188">
        <f t="shared" si="7"/>
        <v>0</v>
      </c>
      <c r="X74" s="188">
        <f t="shared" si="7"/>
        <v>0</v>
      </c>
      <c r="Y74" s="188">
        <f t="shared" si="7"/>
        <v>0</v>
      </c>
      <c r="Z74" s="188">
        <f t="shared" si="7"/>
        <v>0</v>
      </c>
      <c r="AA74" s="188">
        <f t="shared" si="7"/>
        <v>0</v>
      </c>
      <c r="AB74" s="188">
        <f t="shared" si="7"/>
        <v>0</v>
      </c>
      <c r="AC74" s="188">
        <f t="shared" si="7"/>
        <v>0</v>
      </c>
      <c r="AD74" s="188">
        <f t="shared" si="7"/>
        <v>0</v>
      </c>
      <c r="AE74" s="188">
        <f t="shared" si="7"/>
        <v>1.3333333333333333</v>
      </c>
      <c r="AF74" s="188">
        <f t="shared" si="7"/>
        <v>0</v>
      </c>
      <c r="AG74" s="188">
        <f t="shared" si="7"/>
        <v>0</v>
      </c>
      <c r="AH74" s="188">
        <f t="shared" si="7"/>
        <v>0</v>
      </c>
      <c r="AI74" s="188">
        <f t="shared" si="7"/>
        <v>0</v>
      </c>
      <c r="AJ74" s="188">
        <f t="shared" ref="AJ74:AZ74" si="8">(SUM(AJ15:AJ31))/$BO$10</f>
        <v>0.66666666666666663</v>
      </c>
      <c r="AK74" s="188">
        <f t="shared" si="8"/>
        <v>0.66666666666666663</v>
      </c>
      <c r="AL74" s="188">
        <f t="shared" si="8"/>
        <v>0</v>
      </c>
      <c r="AM74" s="188">
        <f t="shared" si="8"/>
        <v>0</v>
      </c>
      <c r="AN74" s="188">
        <f t="shared" si="8"/>
        <v>0</v>
      </c>
      <c r="AO74" s="188">
        <f t="shared" si="8"/>
        <v>0</v>
      </c>
      <c r="AP74" s="188">
        <f t="shared" si="8"/>
        <v>0</v>
      </c>
      <c r="AQ74" s="188">
        <f t="shared" si="8"/>
        <v>0</v>
      </c>
      <c r="AR74" s="188">
        <f t="shared" si="8"/>
        <v>0</v>
      </c>
      <c r="AS74" s="188">
        <f t="shared" si="8"/>
        <v>4.8431372549019605</v>
      </c>
      <c r="AT74" s="188">
        <f>(SUM(AT15:AT29))/$BO$10</f>
        <v>3.0686274509803924</v>
      </c>
      <c r="AU74" s="188">
        <f>(SUM(AU15:AU29))/$BO$10</f>
        <v>0</v>
      </c>
      <c r="AV74" s="188">
        <f>(SUM(AV15:AV29))/$BO$10</f>
        <v>2.0784313725490198</v>
      </c>
      <c r="AW74" s="188">
        <f>(SUM(AW15:AW29))/$BO$10</f>
        <v>2.9215686274509802</v>
      </c>
      <c r="AX74" s="188">
        <f t="shared" si="8"/>
        <v>0</v>
      </c>
      <c r="AY74" s="188">
        <f t="shared" si="8"/>
        <v>0</v>
      </c>
      <c r="AZ74" s="188">
        <f t="shared" si="8"/>
        <v>0</v>
      </c>
      <c r="BA74" s="190">
        <f t="shared" ref="BA74:BG74" si="9">(SUM(BA15:BA73))/$BO$10</f>
        <v>18.74313725490196</v>
      </c>
      <c r="BB74" s="190">
        <f t="shared" si="9"/>
        <v>0</v>
      </c>
      <c r="BC74" s="190">
        <f t="shared" si="9"/>
        <v>11.225490196078431</v>
      </c>
      <c r="BD74" s="190">
        <f t="shared" si="9"/>
        <v>13.529411764705882</v>
      </c>
      <c r="BE74" s="190">
        <f t="shared" si="9"/>
        <v>1.8431372549019607</v>
      </c>
      <c r="BF74" s="190">
        <f t="shared" si="9"/>
        <v>1.8627450980392157</v>
      </c>
      <c r="BG74" s="190">
        <f t="shared" si="9"/>
        <v>18.078431372549019</v>
      </c>
      <c r="BH74" s="113" t="e">
        <f>SUM(#REF!)</f>
        <v>#REF!</v>
      </c>
      <c r="BI74" s="677"/>
      <c r="BJ74" s="678"/>
      <c r="BK74" s="678"/>
      <c r="BL74" s="678"/>
      <c r="BM74" s="678"/>
      <c r="BN74" s="678"/>
      <c r="BO74" s="678"/>
      <c r="BP74" s="678"/>
      <c r="BQ74" s="678"/>
      <c r="BR74" s="678"/>
      <c r="BS74" s="679"/>
    </row>
    <row r="75" spans="1:72" s="20" customFormat="1" thickTop="1" thickBot="1">
      <c r="A75" s="703" t="s">
        <v>116</v>
      </c>
      <c r="B75" s="704"/>
      <c r="C75" s="705"/>
      <c r="D75" s="191">
        <f t="shared" ref="D75:J75" si="10">D74/BK19</f>
        <v>0.21725490196078429</v>
      </c>
      <c r="E75" s="191" t="e">
        <f t="shared" si="10"/>
        <v>#DIV/0!</v>
      </c>
      <c r="F75" s="191">
        <f t="shared" si="10"/>
        <v>0.11764705882352942</v>
      </c>
      <c r="G75" s="191">
        <f t="shared" si="10"/>
        <v>0.25980392156862747</v>
      </c>
      <c r="H75" s="191" t="e">
        <f t="shared" si="10"/>
        <v>#DIV/0!</v>
      </c>
      <c r="I75" s="191" t="e">
        <f t="shared" si="10"/>
        <v>#DIV/0!</v>
      </c>
      <c r="J75" s="191" t="e">
        <f t="shared" si="10"/>
        <v>#DIV/0!</v>
      </c>
      <c r="K75" s="191">
        <f t="shared" ref="K75:Q75" si="11">K74/BK20</f>
        <v>0.26960784313725489</v>
      </c>
      <c r="L75" s="191" t="e">
        <f t="shared" si="11"/>
        <v>#DIV/0!</v>
      </c>
      <c r="M75" s="191">
        <f t="shared" si="11"/>
        <v>0.20588235294117646</v>
      </c>
      <c r="N75" s="191">
        <f t="shared" si="11"/>
        <v>0.33333333333333331</v>
      </c>
      <c r="O75" s="191" t="e">
        <f t="shared" si="11"/>
        <v>#DIV/0!</v>
      </c>
      <c r="P75" s="191" t="e">
        <f t="shared" si="11"/>
        <v>#DIV/0!</v>
      </c>
      <c r="Q75" s="191" t="e">
        <f t="shared" si="11"/>
        <v>#DIV/0!</v>
      </c>
      <c r="R75" s="191">
        <f t="shared" ref="R75:X75" si="12">R74/BK16</f>
        <v>0.27450980392156865</v>
      </c>
      <c r="S75" s="191" t="e">
        <f t="shared" si="12"/>
        <v>#DIV/0!</v>
      </c>
      <c r="T75" s="191">
        <f t="shared" si="12"/>
        <v>0.33333333333333331</v>
      </c>
      <c r="U75" s="191" t="e">
        <f t="shared" si="12"/>
        <v>#DIV/0!</v>
      </c>
      <c r="V75" s="191" t="e">
        <f t="shared" si="12"/>
        <v>#DIV/0!</v>
      </c>
      <c r="W75" s="191" t="e">
        <f t="shared" si="12"/>
        <v>#DIV/0!</v>
      </c>
      <c r="X75" s="191" t="e">
        <f t="shared" si="12"/>
        <v>#DIV/0!</v>
      </c>
      <c r="Y75" s="192" t="e">
        <f t="shared" ref="Y75:AE75" si="13">Y74/BK17</f>
        <v>#DIV/0!</v>
      </c>
      <c r="Z75" s="192" t="e">
        <f t="shared" si="13"/>
        <v>#DIV/0!</v>
      </c>
      <c r="AA75" s="192" t="e">
        <f t="shared" si="13"/>
        <v>#DIV/0!</v>
      </c>
      <c r="AB75" s="192" t="e">
        <f t="shared" si="13"/>
        <v>#DIV/0!</v>
      </c>
      <c r="AC75" s="192" t="e">
        <f t="shared" si="13"/>
        <v>#DIV/0!</v>
      </c>
      <c r="AD75" s="192" t="e">
        <f t="shared" si="13"/>
        <v>#DIV/0!</v>
      </c>
      <c r="AE75" s="192">
        <f t="shared" si="13"/>
        <v>0.33333333333333331</v>
      </c>
      <c r="AF75" s="193" t="e">
        <f t="shared" ref="AF75:AL75" si="14">AF74/BK18</f>
        <v>#DIV/0!</v>
      </c>
      <c r="AG75" s="193" t="e">
        <f t="shared" si="14"/>
        <v>#DIV/0!</v>
      </c>
      <c r="AH75" s="193" t="e">
        <f t="shared" si="14"/>
        <v>#DIV/0!</v>
      </c>
      <c r="AI75" s="193" t="e">
        <f t="shared" si="14"/>
        <v>#DIV/0!</v>
      </c>
      <c r="AJ75" s="193">
        <f t="shared" si="14"/>
        <v>0.33333333333333331</v>
      </c>
      <c r="AK75" s="193">
        <f t="shared" si="14"/>
        <v>0.33333333333333331</v>
      </c>
      <c r="AL75" s="193" t="e">
        <f t="shared" si="14"/>
        <v>#DIV/0!</v>
      </c>
      <c r="AM75" s="194" t="e">
        <f t="shared" ref="AM75:AS75" si="15">AM74/BK21</f>
        <v>#DIV/0!</v>
      </c>
      <c r="AN75" s="194" t="e">
        <f t="shared" si="15"/>
        <v>#DIV/0!</v>
      </c>
      <c r="AO75" s="194" t="e">
        <f t="shared" si="15"/>
        <v>#DIV/0!</v>
      </c>
      <c r="AP75" s="194" t="e">
        <f t="shared" si="15"/>
        <v>#DIV/0!</v>
      </c>
      <c r="AQ75" s="194" t="e">
        <f t="shared" si="15"/>
        <v>#DIV/0!</v>
      </c>
      <c r="AR75" s="194" t="e">
        <f t="shared" si="15"/>
        <v>#DIV/0!</v>
      </c>
      <c r="AS75" s="194">
        <f t="shared" si="15"/>
        <v>0.24215686274509801</v>
      </c>
      <c r="AT75" s="195">
        <f t="shared" ref="AT75:AZ75" si="16">AT74/BK22</f>
        <v>0.15343137254901962</v>
      </c>
      <c r="AU75" s="195" t="e">
        <f t="shared" si="16"/>
        <v>#DIV/0!</v>
      </c>
      <c r="AV75" s="195">
        <f t="shared" si="16"/>
        <v>0.13856209150326798</v>
      </c>
      <c r="AW75" s="195">
        <f t="shared" si="16"/>
        <v>0.19477124183006536</v>
      </c>
      <c r="AX75" s="195" t="e">
        <f t="shared" si="16"/>
        <v>#DIV/0!</v>
      </c>
      <c r="AY75" s="195" t="e">
        <f t="shared" si="16"/>
        <v>#DIV/0!</v>
      </c>
      <c r="AZ75" s="195" t="e">
        <f t="shared" si="16"/>
        <v>#DIV/0!</v>
      </c>
      <c r="BA75" s="196">
        <f t="shared" ref="BA75:BG75" si="17">BA74/BK24</f>
        <v>0.58572303921568625</v>
      </c>
      <c r="BB75" s="196" t="e">
        <f t="shared" si="17"/>
        <v>#DIV/0!</v>
      </c>
      <c r="BC75" s="196">
        <f t="shared" si="17"/>
        <v>0.53454715219421101</v>
      </c>
      <c r="BD75" s="196">
        <f t="shared" si="17"/>
        <v>0.71207430340557276</v>
      </c>
      <c r="BE75" s="196">
        <f t="shared" si="17"/>
        <v>0.92156862745098034</v>
      </c>
      <c r="BF75" s="196">
        <f t="shared" si="17"/>
        <v>0.93137254901960786</v>
      </c>
      <c r="BG75" s="196">
        <f t="shared" si="17"/>
        <v>0.75326797385620914</v>
      </c>
      <c r="BH75" s="113" t="e">
        <f>SUM(#REF!)</f>
        <v>#REF!</v>
      </c>
      <c r="BI75" s="677"/>
      <c r="BJ75" s="678"/>
      <c r="BK75" s="678"/>
      <c r="BL75" s="678"/>
      <c r="BM75" s="678"/>
      <c r="BN75" s="678"/>
      <c r="BO75" s="678"/>
      <c r="BP75" s="678"/>
      <c r="BQ75" s="678"/>
      <c r="BR75" s="678"/>
      <c r="BS75" s="679"/>
    </row>
    <row r="76" spans="1:72" s="20" customFormat="1" ht="13.5" thickTop="1">
      <c r="B76" s="198"/>
      <c r="L76" s="199"/>
      <c r="BA76" s="200"/>
      <c r="BC76" s="201"/>
      <c r="BE76" s="201"/>
      <c r="BF76" s="201"/>
      <c r="BG76" s="201"/>
      <c r="BH76" s="113" t="e">
        <f>SUM(#REF!)</f>
        <v>#REF!</v>
      </c>
      <c r="BI76" s="677"/>
      <c r="BJ76" s="678"/>
      <c r="BK76" s="678"/>
      <c r="BL76" s="678"/>
      <c r="BM76" s="678"/>
      <c r="BN76" s="678"/>
      <c r="BO76" s="678"/>
      <c r="BP76" s="678"/>
      <c r="BQ76" s="678"/>
      <c r="BR76" s="678"/>
      <c r="BS76" s="679"/>
    </row>
    <row r="77" spans="1:72" s="20" customFormat="1" ht="12.75">
      <c r="A77" s="706" t="s">
        <v>117</v>
      </c>
      <c r="B77" s="706"/>
      <c r="C77" s="707" t="s">
        <v>409</v>
      </c>
      <c r="D77" s="707"/>
      <c r="E77" s="707"/>
      <c r="F77" s="707"/>
      <c r="G77" s="707"/>
      <c r="H77" s="203"/>
      <c r="I77" s="203"/>
      <c r="J77" s="706"/>
      <c r="K77" s="706"/>
      <c r="L77" s="706"/>
      <c r="M77" s="706"/>
      <c r="N77" s="706"/>
      <c r="O77" s="706"/>
      <c r="P77" s="706"/>
      <c r="Q77" s="706"/>
      <c r="R77" s="706"/>
      <c r="S77" s="706"/>
      <c r="T77" s="706"/>
      <c r="U77" s="706"/>
      <c r="V77" s="706"/>
      <c r="W77" s="706"/>
      <c r="X77" s="706"/>
      <c r="Z77" s="204"/>
      <c r="AA77" s="709" t="s">
        <v>201</v>
      </c>
      <c r="AB77" s="709"/>
      <c r="AC77" s="709"/>
      <c r="AD77" s="709"/>
      <c r="AE77" s="709"/>
      <c r="AF77" s="709"/>
      <c r="AG77" s="709"/>
      <c r="AH77" s="709"/>
      <c r="AI77" s="709"/>
      <c r="AJ77" s="709"/>
      <c r="AK77" s="709"/>
      <c r="AL77" s="709"/>
      <c r="AM77" s="709"/>
      <c r="AN77" s="709"/>
      <c r="AO77" s="709"/>
      <c r="AP77" s="709"/>
      <c r="AQ77" s="709"/>
      <c r="AR77" s="709"/>
      <c r="AS77" s="709"/>
      <c r="AT77" s="709"/>
      <c r="AU77" s="709"/>
      <c r="AV77" s="709"/>
      <c r="AW77" s="709"/>
      <c r="AX77" s="709"/>
      <c r="AY77" s="709"/>
      <c r="AZ77" s="709"/>
      <c r="BA77" s="709"/>
      <c r="BB77" s="709"/>
      <c r="BC77" s="709"/>
      <c r="BD77" s="709"/>
      <c r="BE77" s="709"/>
      <c r="BF77" s="709"/>
      <c r="BG77" s="709"/>
      <c r="BH77" s="113" t="e">
        <f>SUM(#REF!)</f>
        <v>#REF!</v>
      </c>
      <c r="BI77" s="677"/>
      <c r="BJ77" s="678"/>
      <c r="BK77" s="678"/>
      <c r="BL77" s="678"/>
      <c r="BM77" s="678"/>
      <c r="BN77" s="678"/>
      <c r="BO77" s="678"/>
      <c r="BP77" s="678"/>
      <c r="BQ77" s="678"/>
      <c r="BR77" s="678"/>
      <c r="BS77" s="679"/>
      <c r="BT77" s="185"/>
    </row>
    <row r="78" spans="1:72" s="20" customFormat="1" ht="12.75">
      <c r="B78" s="198"/>
      <c r="BH78" s="113" t="e">
        <f>SUM(#REF!)</f>
        <v>#REF!</v>
      </c>
      <c r="BI78" s="677"/>
      <c r="BJ78" s="678"/>
      <c r="BK78" s="678"/>
      <c r="BL78" s="678"/>
      <c r="BM78" s="678"/>
      <c r="BN78" s="678"/>
      <c r="BO78" s="678"/>
      <c r="BP78" s="678"/>
      <c r="BQ78" s="678"/>
      <c r="BR78" s="678"/>
      <c r="BS78" s="679"/>
      <c r="BT78" s="185"/>
    </row>
    <row r="79" spans="1:72" s="20" customFormat="1" ht="12.75">
      <c r="B79" s="206" t="s">
        <v>121</v>
      </c>
      <c r="G79" s="709" t="s">
        <v>122</v>
      </c>
      <c r="H79" s="709"/>
      <c r="I79" s="709"/>
      <c r="J79" s="709"/>
      <c r="K79" s="709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09"/>
      <c r="AE79" s="710" t="s">
        <v>202</v>
      </c>
      <c r="AF79" s="710"/>
      <c r="AG79" s="710"/>
      <c r="AH79" s="710"/>
      <c r="AI79" s="710"/>
      <c r="AJ79" s="710"/>
      <c r="AK79" s="710"/>
      <c r="AL79" s="710"/>
      <c r="AM79" s="710"/>
      <c r="AN79" s="710"/>
      <c r="AO79" s="710"/>
      <c r="AP79" s="710"/>
      <c r="AQ79" s="710"/>
      <c r="AR79" s="710"/>
      <c r="AS79" s="710"/>
      <c r="AT79" s="710"/>
      <c r="AU79" s="710"/>
      <c r="AV79" s="710"/>
      <c r="AW79" s="710"/>
      <c r="AX79" s="710"/>
      <c r="AY79" s="710"/>
      <c r="AZ79" s="710"/>
      <c r="BA79" s="710"/>
      <c r="BB79" s="710"/>
      <c r="BC79" s="710"/>
      <c r="BD79" s="710"/>
      <c r="BE79" s="710"/>
      <c r="BF79" s="710"/>
      <c r="BG79" s="710"/>
      <c r="BH79" s="113">
        <f>SUM(BA73:BG73)</f>
        <v>0</v>
      </c>
      <c r="BI79" s="677"/>
      <c r="BJ79" s="678"/>
      <c r="BK79" s="678"/>
      <c r="BL79" s="678"/>
      <c r="BM79" s="678"/>
      <c r="BN79" s="678"/>
      <c r="BO79" s="678"/>
      <c r="BP79" s="678"/>
      <c r="BQ79" s="678"/>
      <c r="BR79" s="678"/>
      <c r="BS79" s="679"/>
      <c r="BT79" s="185"/>
    </row>
    <row r="80" spans="1:72" s="20" customFormat="1" ht="12.75">
      <c r="B80" s="198"/>
      <c r="BH80" s="113"/>
      <c r="BI80" s="677"/>
      <c r="BJ80" s="678"/>
      <c r="BK80" s="678"/>
      <c r="BL80" s="678"/>
      <c r="BM80" s="678"/>
      <c r="BN80" s="678"/>
      <c r="BO80" s="678"/>
      <c r="BP80" s="678"/>
      <c r="BQ80" s="678"/>
      <c r="BR80" s="678"/>
      <c r="BS80" s="679"/>
    </row>
    <row r="81" spans="1:72" s="20" customFormat="1" ht="13.5" thickBot="1">
      <c r="B81" s="198"/>
      <c r="BH81" s="197"/>
      <c r="BI81" s="680"/>
      <c r="BJ81" s="681"/>
      <c r="BK81" s="681"/>
      <c r="BL81" s="681"/>
      <c r="BM81" s="681"/>
      <c r="BN81" s="681"/>
      <c r="BO81" s="681"/>
      <c r="BP81" s="681"/>
      <c r="BQ81" s="681"/>
      <c r="BR81" s="681"/>
      <c r="BS81" s="682"/>
    </row>
    <row r="82" spans="1:72" s="20" customFormat="1" ht="12.75">
      <c r="B82" s="198"/>
    </row>
    <row r="83" spans="1:72" s="20" customFormat="1" ht="12.75">
      <c r="B83" s="198"/>
      <c r="BH83" s="708"/>
      <c r="BI83" s="708"/>
      <c r="BJ83" s="708"/>
      <c r="BK83" s="708"/>
      <c r="BL83" s="708"/>
      <c r="BM83" s="708"/>
      <c r="BN83" s="708"/>
      <c r="BO83" s="205"/>
      <c r="BP83" s="706" t="s">
        <v>120</v>
      </c>
      <c r="BQ83" s="706"/>
      <c r="BR83" s="706"/>
      <c r="BS83" s="706"/>
    </row>
    <row r="84" spans="1:72" s="20" customFormat="1" ht="12.75">
      <c r="B84" s="198"/>
    </row>
    <row r="85" spans="1:72" s="20" customFormat="1">
      <c r="B85" s="198"/>
      <c r="BE85"/>
      <c r="BN85" s="711" t="s">
        <v>124</v>
      </c>
      <c r="BO85" s="711"/>
      <c r="BP85" s="711"/>
      <c r="BQ85" s="711"/>
      <c r="BR85" s="711"/>
      <c r="BS85" s="204"/>
      <c r="BT85" s="204"/>
    </row>
    <row r="86" spans="1:72" s="20" customFormat="1" ht="12.75">
      <c r="A86" s="11"/>
      <c r="B86" s="21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</row>
    <row r="87" spans="1:72" s="20" customFormat="1" ht="15" thickBo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 s="46"/>
      <c r="BI87" s="46"/>
      <c r="BJ87" s="46"/>
      <c r="BR87"/>
    </row>
    <row r="88" spans="1:72" s="20" customFormat="1" ht="15" thickTop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 s="40"/>
      <c r="BI88" s="40"/>
      <c r="BJ88" s="40"/>
      <c r="BK88" s="207" t="str">
        <f t="shared" ref="BK88:BQ88" si="18">BK15</f>
        <v>a1</v>
      </c>
      <c r="BL88" s="207" t="str">
        <f t="shared" si="18"/>
        <v>a2</v>
      </c>
      <c r="BM88" s="207" t="str">
        <f t="shared" si="18"/>
        <v>b1</v>
      </c>
      <c r="BN88" s="207" t="str">
        <f t="shared" si="18"/>
        <v>B3</v>
      </c>
      <c r="BO88" s="207" t="str">
        <f t="shared" si="18"/>
        <v>C4</v>
      </c>
      <c r="BP88" s="207" t="str">
        <f t="shared" si="18"/>
        <v>d2</v>
      </c>
      <c r="BQ88" s="207" t="str">
        <f t="shared" si="18"/>
        <v>e2</v>
      </c>
      <c r="BR88"/>
      <c r="BS88" s="208"/>
    </row>
    <row r="89" spans="1:72" s="20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 s="209"/>
      <c r="BI89" s="210"/>
      <c r="BJ89" s="210"/>
      <c r="BK89" s="231">
        <v>0.2</v>
      </c>
      <c r="BL89" s="231">
        <v>0.2</v>
      </c>
      <c r="BM89" s="231">
        <v>0.2</v>
      </c>
      <c r="BN89" s="231">
        <v>0.2</v>
      </c>
      <c r="BO89" s="231">
        <v>0.2</v>
      </c>
      <c r="BP89" s="231">
        <v>0.2</v>
      </c>
      <c r="BQ89" s="231">
        <v>0.2</v>
      </c>
      <c r="BR89"/>
    </row>
    <row r="90" spans="1:72" s="20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 s="46"/>
      <c r="BI90" s="212"/>
      <c r="BJ90" s="212"/>
      <c r="BK90" s="231">
        <v>0.8</v>
      </c>
      <c r="BL90" s="231">
        <v>0.8</v>
      </c>
      <c r="BM90" s="231">
        <v>0.8</v>
      </c>
      <c r="BN90" s="231">
        <v>0.8</v>
      </c>
      <c r="BO90" s="231">
        <v>0.8</v>
      </c>
      <c r="BP90" s="231">
        <v>0.8</v>
      </c>
      <c r="BQ90" s="231">
        <v>0.8</v>
      </c>
      <c r="BR90"/>
    </row>
    <row r="91" spans="1:72" s="20" customFormat="1" ht="15" customHeight="1" thickBo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K91" s="213">
        <f>BA75</f>
        <v>0.58572303921568625</v>
      </c>
      <c r="BL91" s="213" t="e">
        <f t="shared" ref="BL91:BQ91" si="19">BB75</f>
        <v>#DIV/0!</v>
      </c>
      <c r="BM91" s="213">
        <f t="shared" si="19"/>
        <v>0.53454715219421101</v>
      </c>
      <c r="BN91" s="213">
        <f t="shared" si="19"/>
        <v>0.71207430340557276</v>
      </c>
      <c r="BO91" s="213">
        <f t="shared" si="19"/>
        <v>0.92156862745098034</v>
      </c>
      <c r="BP91" s="213">
        <f t="shared" si="19"/>
        <v>0.93137254901960786</v>
      </c>
      <c r="BQ91" s="213">
        <f t="shared" si="19"/>
        <v>0.75326797385620914</v>
      </c>
      <c r="BR91"/>
    </row>
    <row r="92" spans="1:72" s="11" customFormat="1" ht="15" thickTop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</sheetData>
  <protectedRanges>
    <protectedRange sqref="BH15:BH81 AZ76 B74:BG75 S25:AS40 AX21:AZ73 E73:AS73 E21:Q72 S21:S22 S23:T24 V21:AS24 AT44:AW73 AT15:AW41 U41:AD61 AL41:AS61 AJ47:AK61 AF41:AI61 AE47:AE61 S47:S48 S49:T61 S62:AS72" name="نطاق3"/>
    <protectedRange sqref="C77" name="نطاق4_1"/>
    <protectedRange sqref="BK91:BQ91 C28:C73" name="نطاق3_1"/>
    <protectedRange sqref="C15 C21:C23" name="نطاق3_1_1"/>
    <protectedRange sqref="C17:C19" name="نطاق3_1_1_1"/>
    <protectedRange sqref="B15" name="نطاق3_1_2"/>
    <protectedRange sqref="F15:AS15 AX15:BG15 AX16:AZ20 D15:D73 E16:Q20 S16:S20 R16:R40 V16:AS20 T16:T22 U16:U24 AJ41:AK46 AE41:AE46 R41:T41 S42:S46 T42:T48 R42:R72 BA16:BG73" name="نطاق3_2"/>
    <protectedRange sqref="C10" name="نطاق2_1_1"/>
  </protectedRanges>
  <mergeCells count="62">
    <mergeCell ref="BN85:BR85"/>
    <mergeCell ref="J77:X77"/>
    <mergeCell ref="AA77:BG77"/>
    <mergeCell ref="G79:W79"/>
    <mergeCell ref="AE79:BG79"/>
    <mergeCell ref="BH83:BN83"/>
    <mergeCell ref="BP83:BS83"/>
    <mergeCell ref="BI29:BS81"/>
    <mergeCell ref="B35:B36"/>
    <mergeCell ref="C35:C40"/>
    <mergeCell ref="A74:C74"/>
    <mergeCell ref="A75:C75"/>
    <mergeCell ref="A77:B77"/>
    <mergeCell ref="C77:G77"/>
    <mergeCell ref="BR22:BS22"/>
    <mergeCell ref="BR23:BS23"/>
    <mergeCell ref="BR24:BS24"/>
    <mergeCell ref="BI26:BN27"/>
    <mergeCell ref="BP26:BS27"/>
    <mergeCell ref="BR21:BS21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BI13:BN13"/>
    <mergeCell ref="BP13:BS13"/>
    <mergeCell ref="BR16:BS16"/>
    <mergeCell ref="BR19:BS19"/>
    <mergeCell ref="BR20:BS20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5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5" bestFit="1" customWidth="1"/>
    <col min="57" max="57" width="5.125" bestFit="1" customWidth="1"/>
    <col min="58" max="58" width="4.25" bestFit="1" customWidth="1"/>
    <col min="59" max="59" width="4.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410</v>
      </c>
      <c r="D9" s="639"/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/>
      <c r="AF9" s="18" t="s">
        <v>28</v>
      </c>
      <c r="AG9" s="18"/>
      <c r="AH9" s="18"/>
      <c r="AI9" s="18"/>
      <c r="AJ9" s="18" t="s">
        <v>28</v>
      </c>
      <c r="AK9" s="18"/>
      <c r="AL9" s="18"/>
      <c r="AM9" s="18" t="s">
        <v>28</v>
      </c>
      <c r="AN9" s="636"/>
      <c r="AO9" s="636"/>
      <c r="AP9" s="636"/>
      <c r="AQ9" s="636"/>
      <c r="BH9" s="644"/>
      <c r="BI9" s="644"/>
      <c r="BJ9" s="644"/>
      <c r="BK9" s="644"/>
      <c r="BL9" s="25"/>
      <c r="BM9" s="25"/>
      <c r="BN9" s="26"/>
      <c r="BO9" s="26">
        <v>252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27" t="s">
        <v>411</v>
      </c>
      <c r="D10" s="654"/>
      <c r="E10" s="655"/>
      <c r="F10" s="655"/>
      <c r="G10" s="654" t="s">
        <v>412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7"/>
      <c r="BO10" s="37">
        <v>24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58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11</v>
      </c>
      <c r="H14" s="61" t="s">
        <v>15</v>
      </c>
      <c r="I14" s="61" t="s">
        <v>19</v>
      </c>
      <c r="J14" s="62" t="s">
        <v>22</v>
      </c>
      <c r="K14" s="59" t="s">
        <v>6</v>
      </c>
      <c r="L14" s="59" t="s">
        <v>7</v>
      </c>
      <c r="M14" s="59" t="s">
        <v>10</v>
      </c>
      <c r="N14" s="59" t="s">
        <v>11</v>
      </c>
      <c r="O14" s="60" t="s">
        <v>15</v>
      </c>
      <c r="P14" s="60" t="s">
        <v>19</v>
      </c>
      <c r="Q14" s="62" t="s">
        <v>22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15</v>
      </c>
      <c r="W14" s="60" t="s">
        <v>19</v>
      </c>
      <c r="X14" s="62" t="s">
        <v>22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19</v>
      </c>
      <c r="AE14" s="63" t="s">
        <v>21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19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19</v>
      </c>
      <c r="AS14" s="66" t="s">
        <v>21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11</v>
      </c>
      <c r="BE14" s="61" t="s">
        <v>15</v>
      </c>
      <c r="BF14" s="61" t="s">
        <v>19</v>
      </c>
      <c r="BG14" s="62" t="s">
        <v>21</v>
      </c>
      <c r="BH14" s="57" t="s">
        <v>53</v>
      </c>
    </row>
    <row r="15" spans="1:72" s="20" customFormat="1" ht="26.25" thickTop="1" thickBot="1">
      <c r="A15" s="215">
        <v>1</v>
      </c>
      <c r="B15" s="332">
        <v>32120526</v>
      </c>
      <c r="C15" s="333" t="s">
        <v>413</v>
      </c>
      <c r="D15" s="144">
        <v>2</v>
      </c>
      <c r="E15" s="144">
        <v>1.5</v>
      </c>
      <c r="F15" s="144">
        <v>1.5</v>
      </c>
      <c r="G15" s="144"/>
      <c r="H15" s="99"/>
      <c r="I15" s="99"/>
      <c r="J15" s="217"/>
      <c r="K15" s="144">
        <v>1.5</v>
      </c>
      <c r="L15" s="144">
        <v>1.5</v>
      </c>
      <c r="M15" s="144">
        <v>2</v>
      </c>
      <c r="N15" s="144">
        <v>3.5</v>
      </c>
      <c r="O15" s="89"/>
      <c r="P15" s="89"/>
      <c r="Q15" s="133"/>
      <c r="R15" s="83">
        <v>1</v>
      </c>
      <c r="S15" s="84"/>
      <c r="T15" s="144"/>
      <c r="U15" s="126">
        <v>1</v>
      </c>
      <c r="V15" s="89"/>
      <c r="W15" s="89"/>
      <c r="X15" s="133"/>
      <c r="Y15" s="84"/>
      <c r="Z15" s="89"/>
      <c r="AA15" s="89"/>
      <c r="AB15" s="90"/>
      <c r="AC15" s="90"/>
      <c r="AD15" s="90"/>
      <c r="AE15" s="144">
        <v>4</v>
      </c>
      <c r="AF15" s="106"/>
      <c r="AG15" s="99"/>
      <c r="AH15" s="99"/>
      <c r="AI15" s="99"/>
      <c r="AJ15" s="144"/>
      <c r="AK15" s="144">
        <v>4</v>
      </c>
      <c r="AL15" s="99"/>
      <c r="AM15" s="219"/>
      <c r="AN15" s="99"/>
      <c r="AO15" s="99"/>
      <c r="AP15" s="99"/>
      <c r="AQ15" s="99"/>
      <c r="AR15" s="99"/>
      <c r="AS15" s="144">
        <v>17</v>
      </c>
      <c r="AT15" s="334">
        <v>6.5</v>
      </c>
      <c r="AU15" s="144">
        <v>4.5</v>
      </c>
      <c r="AV15" s="335">
        <v>5</v>
      </c>
      <c r="AW15" s="144">
        <v>19.5</v>
      </c>
      <c r="AX15" s="106"/>
      <c r="AY15" s="99"/>
      <c r="AZ15" s="107"/>
      <c r="BA15" s="144">
        <v>11</v>
      </c>
      <c r="BB15" s="144">
        <v>7.5</v>
      </c>
      <c r="BC15" s="144">
        <v>9.5</v>
      </c>
      <c r="BD15" s="270">
        <v>23</v>
      </c>
      <c r="BE15" s="144"/>
      <c r="BF15" s="144">
        <v>4</v>
      </c>
      <c r="BG15" s="144">
        <v>21</v>
      </c>
      <c r="BH15" s="113">
        <f>SUM(BA15:BG15)</f>
        <v>76</v>
      </c>
      <c r="BI15" s="114" t="s">
        <v>50</v>
      </c>
      <c r="BJ15" s="115"/>
      <c r="BK15" s="116" t="s">
        <v>6</v>
      </c>
      <c r="BL15" s="116" t="s">
        <v>7</v>
      </c>
      <c r="BM15" s="116" t="s">
        <v>10</v>
      </c>
      <c r="BN15" s="117" t="s">
        <v>11</v>
      </c>
      <c r="BO15" s="117" t="s">
        <v>15</v>
      </c>
      <c r="BP15" s="117" t="s">
        <v>19</v>
      </c>
      <c r="BQ15" s="119" t="s">
        <v>21</v>
      </c>
      <c r="BR15" s="40"/>
      <c r="BS15" s="40"/>
    </row>
    <row r="16" spans="1:72" s="20" customFormat="1" ht="25.5" thickBot="1">
      <c r="A16" s="215">
        <v>2</v>
      </c>
      <c r="B16" s="336">
        <v>32120557</v>
      </c>
      <c r="C16" s="337" t="s">
        <v>414</v>
      </c>
      <c r="D16" s="144">
        <v>2</v>
      </c>
      <c r="E16" s="144">
        <v>3.5</v>
      </c>
      <c r="F16" s="144">
        <v>1.5</v>
      </c>
      <c r="G16" s="144"/>
      <c r="H16" s="90"/>
      <c r="I16" s="90"/>
      <c r="J16" s="133"/>
      <c r="K16" s="144">
        <v>1</v>
      </c>
      <c r="L16" s="144">
        <v>2</v>
      </c>
      <c r="M16" s="144">
        <v>2</v>
      </c>
      <c r="N16" s="144">
        <v>3.5</v>
      </c>
      <c r="O16" s="89"/>
      <c r="P16" s="89"/>
      <c r="Q16" s="133"/>
      <c r="R16" s="126">
        <v>1</v>
      </c>
      <c r="S16" s="84"/>
      <c r="T16" s="144"/>
      <c r="U16" s="126">
        <v>1</v>
      </c>
      <c r="V16" s="89"/>
      <c r="W16" s="89"/>
      <c r="X16" s="133"/>
      <c r="Y16" s="84"/>
      <c r="Z16" s="89"/>
      <c r="AA16" s="89"/>
      <c r="AB16" s="90"/>
      <c r="AC16" s="90"/>
      <c r="AD16" s="90"/>
      <c r="AE16" s="144">
        <v>4</v>
      </c>
      <c r="AF16" s="132"/>
      <c r="AG16" s="90"/>
      <c r="AH16" s="90"/>
      <c r="AI16" s="90"/>
      <c r="AJ16" s="144"/>
      <c r="AK16" s="144">
        <v>4</v>
      </c>
      <c r="AL16" s="90"/>
      <c r="AM16" s="224"/>
      <c r="AN16" s="90"/>
      <c r="AO16" s="90"/>
      <c r="AP16" s="90"/>
      <c r="AQ16" s="90"/>
      <c r="AR16" s="90"/>
      <c r="AS16" s="144">
        <v>15.5</v>
      </c>
      <c r="AT16" s="273">
        <v>5</v>
      </c>
      <c r="AU16" s="144">
        <v>4.5</v>
      </c>
      <c r="AV16" s="338">
        <v>6</v>
      </c>
      <c r="AW16" s="339">
        <v>18</v>
      </c>
      <c r="AX16" s="132"/>
      <c r="AY16" s="90"/>
      <c r="AZ16" s="133"/>
      <c r="BA16" s="144">
        <v>9</v>
      </c>
      <c r="BB16" s="144">
        <v>10</v>
      </c>
      <c r="BC16" s="144">
        <v>10.5</v>
      </c>
      <c r="BD16" s="273">
        <v>21.5</v>
      </c>
      <c r="BE16" s="144"/>
      <c r="BF16" s="144">
        <v>4</v>
      </c>
      <c r="BG16" s="144">
        <v>19.5</v>
      </c>
      <c r="BH16" s="113">
        <f>SUM(BA16:BG16)</f>
        <v>74.5</v>
      </c>
      <c r="BI16" s="134">
        <f>SUM(BK16:BQ16)</f>
        <v>2</v>
      </c>
      <c r="BJ16" s="135"/>
      <c r="BK16" s="136">
        <v>1</v>
      </c>
      <c r="BL16" s="136"/>
      <c r="BM16" s="136">
        <v>1</v>
      </c>
      <c r="BN16" s="136"/>
      <c r="BO16" s="136"/>
      <c r="BP16" s="136"/>
      <c r="BQ16" s="136"/>
      <c r="BR16" s="686" t="s">
        <v>47</v>
      </c>
      <c r="BS16" s="687"/>
    </row>
    <row r="17" spans="1:71" s="20" customFormat="1" ht="25.5" thickBot="1">
      <c r="A17" s="215">
        <v>3</v>
      </c>
      <c r="B17" s="336">
        <v>33120226</v>
      </c>
      <c r="C17" s="337" t="s">
        <v>415</v>
      </c>
      <c r="D17" s="144">
        <v>1.5</v>
      </c>
      <c r="E17" s="144">
        <v>1.5</v>
      </c>
      <c r="F17" s="144">
        <v>2</v>
      </c>
      <c r="G17" s="144"/>
      <c r="H17" s="99"/>
      <c r="I17" s="99"/>
      <c r="J17" s="107"/>
      <c r="K17" s="144">
        <v>2</v>
      </c>
      <c r="L17" s="144">
        <v>2</v>
      </c>
      <c r="M17" s="144">
        <v>2</v>
      </c>
      <c r="N17" s="144">
        <v>3.5</v>
      </c>
      <c r="O17" s="89"/>
      <c r="P17" s="89"/>
      <c r="Q17" s="133"/>
      <c r="R17" s="126">
        <v>1</v>
      </c>
      <c r="S17" s="84"/>
      <c r="T17" s="144"/>
      <c r="U17" s="126">
        <v>1</v>
      </c>
      <c r="V17" s="89"/>
      <c r="W17" s="89"/>
      <c r="X17" s="133"/>
      <c r="Y17" s="84"/>
      <c r="Z17" s="89"/>
      <c r="AA17" s="89"/>
      <c r="AB17" s="90"/>
      <c r="AC17" s="90"/>
      <c r="AD17" s="90"/>
      <c r="AE17" s="144">
        <v>4</v>
      </c>
      <c r="AF17" s="132"/>
      <c r="AG17" s="90"/>
      <c r="AH17" s="90"/>
      <c r="AI17" s="90"/>
      <c r="AJ17" s="144"/>
      <c r="AK17" s="144">
        <v>4</v>
      </c>
      <c r="AL17" s="90"/>
      <c r="AM17" s="224"/>
      <c r="AN17" s="90"/>
      <c r="AO17" s="90"/>
      <c r="AP17" s="90"/>
      <c r="AQ17" s="90"/>
      <c r="AR17" s="90"/>
      <c r="AS17" s="144">
        <v>15.5</v>
      </c>
      <c r="AT17" s="273">
        <v>5</v>
      </c>
      <c r="AU17" s="144">
        <v>4</v>
      </c>
      <c r="AV17" s="338">
        <v>3.5</v>
      </c>
      <c r="AW17" s="273">
        <v>18</v>
      </c>
      <c r="AX17" s="132"/>
      <c r="AY17" s="90"/>
      <c r="AZ17" s="133"/>
      <c r="BA17" s="144">
        <v>9.5</v>
      </c>
      <c r="BB17" s="144">
        <v>7.5</v>
      </c>
      <c r="BC17" s="144">
        <v>8.5</v>
      </c>
      <c r="BD17" s="273">
        <v>21.5</v>
      </c>
      <c r="BE17" s="144"/>
      <c r="BF17" s="144">
        <v>4</v>
      </c>
      <c r="BG17" s="144">
        <v>19.5</v>
      </c>
      <c r="BH17" s="113">
        <f t="shared" ref="BH17:BH42" si="0">SUM(BA17:BG17)</f>
        <v>70.5</v>
      </c>
      <c r="BI17" s="134">
        <f t="shared" ref="BI17:BI22" si="1">SUM(BK17:BQ17)</f>
        <v>4</v>
      </c>
      <c r="BJ17" s="135"/>
      <c r="BK17" s="136"/>
      <c r="BL17" s="136"/>
      <c r="BM17" s="136"/>
      <c r="BN17" s="136"/>
      <c r="BO17" s="136"/>
      <c r="BP17" s="136"/>
      <c r="BQ17" s="136">
        <v>4</v>
      </c>
      <c r="BR17" s="140"/>
      <c r="BS17" s="141" t="s">
        <v>57</v>
      </c>
    </row>
    <row r="18" spans="1:71" s="20" customFormat="1" ht="25.5" thickBot="1">
      <c r="A18" s="215">
        <v>4</v>
      </c>
      <c r="B18" s="336">
        <v>33120306</v>
      </c>
      <c r="C18" s="337" t="s">
        <v>416</v>
      </c>
      <c r="D18" s="144">
        <v>1</v>
      </c>
      <c r="E18" s="144">
        <v>2.5</v>
      </c>
      <c r="F18" s="144">
        <v>1.5</v>
      </c>
      <c r="G18" s="144"/>
      <c r="H18" s="99"/>
      <c r="I18" s="99"/>
      <c r="J18" s="107"/>
      <c r="K18" s="144">
        <v>1.5</v>
      </c>
      <c r="L18" s="144">
        <v>2</v>
      </c>
      <c r="M18" s="144">
        <v>1.5</v>
      </c>
      <c r="N18" s="144">
        <v>2.5</v>
      </c>
      <c r="O18" s="89"/>
      <c r="P18" s="89"/>
      <c r="Q18" s="133"/>
      <c r="R18" s="126">
        <v>1</v>
      </c>
      <c r="S18" s="84"/>
      <c r="T18" s="144"/>
      <c r="U18" s="126">
        <v>1</v>
      </c>
      <c r="V18" s="89"/>
      <c r="W18" s="89"/>
      <c r="X18" s="133"/>
      <c r="Y18" s="84"/>
      <c r="Z18" s="89"/>
      <c r="AA18" s="89"/>
      <c r="AB18" s="90"/>
      <c r="AC18" s="90"/>
      <c r="AD18" s="90"/>
      <c r="AE18" s="144">
        <v>4</v>
      </c>
      <c r="AF18" s="132"/>
      <c r="AG18" s="90"/>
      <c r="AH18" s="90"/>
      <c r="AI18" s="90"/>
      <c r="AJ18" s="144"/>
      <c r="AK18" s="144">
        <v>4</v>
      </c>
      <c r="AL18" s="90"/>
      <c r="AM18" s="224"/>
      <c r="AN18" s="90"/>
      <c r="AO18" s="90"/>
      <c r="AP18" s="90"/>
      <c r="AQ18" s="90"/>
      <c r="AR18" s="90"/>
      <c r="AS18" s="144">
        <v>14</v>
      </c>
      <c r="AT18" s="273">
        <v>6</v>
      </c>
      <c r="AU18" s="144">
        <v>4.5</v>
      </c>
      <c r="AV18" s="338">
        <v>6</v>
      </c>
      <c r="AW18" s="273">
        <v>17.5</v>
      </c>
      <c r="AX18" s="132"/>
      <c r="AY18" s="90"/>
      <c r="AZ18" s="133"/>
      <c r="BA18" s="144">
        <v>9</v>
      </c>
      <c r="BB18" s="144">
        <v>9</v>
      </c>
      <c r="BC18" s="144">
        <v>10</v>
      </c>
      <c r="BD18" s="273">
        <v>20</v>
      </c>
      <c r="BE18" s="144"/>
      <c r="BF18" s="144">
        <v>4</v>
      </c>
      <c r="BG18" s="144">
        <v>19</v>
      </c>
      <c r="BH18" s="113">
        <f t="shared" si="0"/>
        <v>71</v>
      </c>
      <c r="BI18" s="134">
        <f>SUM(BK18:BQ18)</f>
        <v>4</v>
      </c>
      <c r="BJ18" s="135"/>
      <c r="BK18" s="136"/>
      <c r="BL18" s="136"/>
      <c r="BM18" s="136"/>
      <c r="BN18" s="136"/>
      <c r="BO18" s="136"/>
      <c r="BP18" s="136">
        <v>4</v>
      </c>
      <c r="BQ18" s="136"/>
      <c r="BR18" s="140"/>
      <c r="BS18" s="141" t="s">
        <v>142</v>
      </c>
    </row>
    <row r="19" spans="1:71" s="20" customFormat="1" ht="26.25" thickTop="1" thickBot="1">
      <c r="A19" s="215">
        <v>5</v>
      </c>
      <c r="B19" s="336">
        <v>33120347</v>
      </c>
      <c r="C19" s="337" t="s">
        <v>417</v>
      </c>
      <c r="D19" s="144">
        <v>3</v>
      </c>
      <c r="E19" s="144">
        <v>3.5</v>
      </c>
      <c r="F19" s="144">
        <v>2.5</v>
      </c>
      <c r="G19" s="144"/>
      <c r="H19" s="99"/>
      <c r="I19" s="99"/>
      <c r="J19" s="217"/>
      <c r="K19" s="144">
        <v>1.5</v>
      </c>
      <c r="L19" s="144">
        <v>2</v>
      </c>
      <c r="M19" s="144">
        <v>2</v>
      </c>
      <c r="N19" s="144">
        <v>3</v>
      </c>
      <c r="O19" s="89"/>
      <c r="P19" s="89"/>
      <c r="Q19" s="133"/>
      <c r="R19" s="126">
        <v>1</v>
      </c>
      <c r="S19" s="84"/>
      <c r="T19" s="144"/>
      <c r="U19" s="126">
        <v>1</v>
      </c>
      <c r="V19" s="89"/>
      <c r="W19" s="89"/>
      <c r="X19" s="133"/>
      <c r="Y19" s="84"/>
      <c r="Z19" s="89"/>
      <c r="AA19" s="89"/>
      <c r="AB19" s="90"/>
      <c r="AC19" s="90"/>
      <c r="AD19" s="90"/>
      <c r="AE19" s="144">
        <v>4</v>
      </c>
      <c r="AF19" s="132"/>
      <c r="AG19" s="90"/>
      <c r="AH19" s="90"/>
      <c r="AI19" s="90"/>
      <c r="AJ19" s="144"/>
      <c r="AK19" s="144">
        <v>4</v>
      </c>
      <c r="AL19" s="90"/>
      <c r="AM19" s="224"/>
      <c r="AN19" s="90"/>
      <c r="AO19" s="90"/>
      <c r="AP19" s="90"/>
      <c r="AQ19" s="90"/>
      <c r="AR19" s="90"/>
      <c r="AS19" s="144">
        <v>17.5</v>
      </c>
      <c r="AT19" s="273">
        <v>7.5</v>
      </c>
      <c r="AU19" s="144">
        <v>4</v>
      </c>
      <c r="AV19" s="338">
        <v>7</v>
      </c>
      <c r="AW19" s="273">
        <v>19</v>
      </c>
      <c r="AX19" s="132"/>
      <c r="AY19" s="90"/>
      <c r="AZ19" s="133"/>
      <c r="BA19" s="144">
        <v>13</v>
      </c>
      <c r="BB19" s="144">
        <v>9.5</v>
      </c>
      <c r="BC19" s="144">
        <v>9.5</v>
      </c>
      <c r="BD19" s="273">
        <v>22</v>
      </c>
      <c r="BE19" s="144"/>
      <c r="BF19" s="144">
        <v>4</v>
      </c>
      <c r="BG19" s="144">
        <v>21.5</v>
      </c>
      <c r="BH19" s="113">
        <f t="shared" si="0"/>
        <v>79.5</v>
      </c>
      <c r="BI19" s="134">
        <f t="shared" si="1"/>
        <v>10</v>
      </c>
      <c r="BJ19" s="135"/>
      <c r="BK19" s="136">
        <v>3</v>
      </c>
      <c r="BL19" s="136">
        <v>4</v>
      </c>
      <c r="BM19" s="136">
        <v>3</v>
      </c>
      <c r="BN19" s="136"/>
      <c r="BO19" s="136"/>
      <c r="BP19" s="136"/>
      <c r="BQ19" s="136"/>
      <c r="BR19" s="688" t="s">
        <v>43</v>
      </c>
      <c r="BS19" s="689"/>
    </row>
    <row r="20" spans="1:71" s="20" customFormat="1" ht="25.5" thickBot="1">
      <c r="A20" s="215">
        <v>6</v>
      </c>
      <c r="B20" s="336">
        <v>33120367</v>
      </c>
      <c r="C20" s="337" t="s">
        <v>418</v>
      </c>
      <c r="D20" s="144">
        <v>3</v>
      </c>
      <c r="E20" s="144">
        <v>3.5</v>
      </c>
      <c r="F20" s="144">
        <v>2.5</v>
      </c>
      <c r="G20" s="144"/>
      <c r="H20" s="90"/>
      <c r="I20" s="90"/>
      <c r="J20" s="133"/>
      <c r="K20" s="144">
        <v>1.5</v>
      </c>
      <c r="L20" s="144">
        <v>2</v>
      </c>
      <c r="M20" s="144">
        <v>2</v>
      </c>
      <c r="N20" s="144">
        <v>3</v>
      </c>
      <c r="O20" s="89"/>
      <c r="P20" s="89"/>
      <c r="Q20" s="133"/>
      <c r="R20" s="126">
        <v>1</v>
      </c>
      <c r="S20" s="84"/>
      <c r="T20" s="144"/>
      <c r="U20" s="126">
        <v>1</v>
      </c>
      <c r="V20" s="89"/>
      <c r="W20" s="89"/>
      <c r="X20" s="133"/>
      <c r="Y20" s="84"/>
      <c r="Z20" s="89"/>
      <c r="AA20" s="89"/>
      <c r="AB20" s="90"/>
      <c r="AC20" s="90"/>
      <c r="AD20" s="90"/>
      <c r="AE20" s="144">
        <v>4</v>
      </c>
      <c r="AF20" s="132"/>
      <c r="AG20" s="90"/>
      <c r="AH20" s="90"/>
      <c r="AI20" s="90"/>
      <c r="AJ20" s="144"/>
      <c r="AK20" s="144">
        <v>4</v>
      </c>
      <c r="AL20" s="90"/>
      <c r="AM20" s="224"/>
      <c r="AN20" s="90"/>
      <c r="AO20" s="90"/>
      <c r="AP20" s="90"/>
      <c r="AQ20" s="90"/>
      <c r="AR20" s="90"/>
      <c r="AS20" s="144">
        <v>15.5</v>
      </c>
      <c r="AT20" s="273">
        <v>4.5</v>
      </c>
      <c r="AU20" s="144">
        <v>4</v>
      </c>
      <c r="AV20" s="338">
        <v>6</v>
      </c>
      <c r="AW20" s="273">
        <v>20</v>
      </c>
      <c r="AX20" s="132"/>
      <c r="AY20" s="90"/>
      <c r="AZ20" s="133"/>
      <c r="BA20" s="144">
        <v>10</v>
      </c>
      <c r="BB20" s="144">
        <v>9.5</v>
      </c>
      <c r="BC20" s="144">
        <v>17.5</v>
      </c>
      <c r="BD20" s="273">
        <v>23</v>
      </c>
      <c r="BE20" s="144"/>
      <c r="BF20" s="144">
        <v>4</v>
      </c>
      <c r="BG20" s="144">
        <v>19.5</v>
      </c>
      <c r="BH20" s="113">
        <f t="shared" si="0"/>
        <v>83.5</v>
      </c>
      <c r="BI20" s="134">
        <f t="shared" si="1"/>
        <v>10</v>
      </c>
      <c r="BJ20" s="135"/>
      <c r="BK20" s="136">
        <v>2</v>
      </c>
      <c r="BL20" s="136">
        <v>2</v>
      </c>
      <c r="BM20" s="136">
        <v>2</v>
      </c>
      <c r="BN20" s="136">
        <v>4</v>
      </c>
      <c r="BO20" s="136"/>
      <c r="BP20" s="136"/>
      <c r="BQ20" s="136"/>
      <c r="BR20" s="688" t="s">
        <v>44</v>
      </c>
      <c r="BS20" s="689"/>
    </row>
    <row r="21" spans="1:71" s="20" customFormat="1" ht="26.25" thickTop="1" thickBot="1">
      <c r="A21" s="215">
        <v>7</v>
      </c>
      <c r="B21" s="336">
        <v>33120372</v>
      </c>
      <c r="C21" s="337" t="s">
        <v>419</v>
      </c>
      <c r="D21" s="144">
        <v>3</v>
      </c>
      <c r="E21" s="144">
        <v>3</v>
      </c>
      <c r="F21" s="144">
        <v>1.5</v>
      </c>
      <c r="G21" s="144"/>
      <c r="H21" s="99"/>
      <c r="I21" s="99"/>
      <c r="J21" s="217"/>
      <c r="K21" s="144">
        <v>2</v>
      </c>
      <c r="L21" s="144">
        <v>1</v>
      </c>
      <c r="M21" s="144">
        <v>0.5</v>
      </c>
      <c r="N21" s="144">
        <v>3</v>
      </c>
      <c r="O21" s="89"/>
      <c r="P21" s="89"/>
      <c r="Q21" s="133"/>
      <c r="R21" s="126">
        <v>1</v>
      </c>
      <c r="S21" s="84"/>
      <c r="T21" s="144"/>
      <c r="U21" s="126">
        <v>1</v>
      </c>
      <c r="V21" s="89"/>
      <c r="W21" s="89"/>
      <c r="X21" s="133"/>
      <c r="Y21" s="84"/>
      <c r="Z21" s="89"/>
      <c r="AA21" s="89"/>
      <c r="AB21" s="90"/>
      <c r="AC21" s="90"/>
      <c r="AD21" s="90"/>
      <c r="AE21" s="144">
        <v>4</v>
      </c>
      <c r="AF21" s="132"/>
      <c r="AG21" s="90"/>
      <c r="AH21" s="90"/>
      <c r="AI21" s="90"/>
      <c r="AJ21" s="144"/>
      <c r="AK21" s="144">
        <v>4</v>
      </c>
      <c r="AL21" s="90"/>
      <c r="AM21" s="224"/>
      <c r="AN21" s="90"/>
      <c r="AO21" s="90"/>
      <c r="AP21" s="90"/>
      <c r="AQ21" s="90"/>
      <c r="AR21" s="90"/>
      <c r="AS21" s="144">
        <v>16</v>
      </c>
      <c r="AT21" s="273">
        <v>7</v>
      </c>
      <c r="AU21" s="144">
        <v>3.5</v>
      </c>
      <c r="AV21" s="338">
        <v>5</v>
      </c>
      <c r="AW21" s="273">
        <v>15.5</v>
      </c>
      <c r="AX21" s="132"/>
      <c r="AY21" s="90"/>
      <c r="AZ21" s="133"/>
      <c r="BA21" s="144">
        <v>13</v>
      </c>
      <c r="BB21" s="144">
        <v>7.5</v>
      </c>
      <c r="BC21" s="144">
        <v>12.5</v>
      </c>
      <c r="BD21" s="273">
        <v>18.5</v>
      </c>
      <c r="BE21" s="144"/>
      <c r="BF21" s="144">
        <v>4</v>
      </c>
      <c r="BG21" s="144">
        <v>20</v>
      </c>
      <c r="BH21" s="113">
        <f t="shared" si="0"/>
        <v>75.5</v>
      </c>
      <c r="BI21" s="134">
        <f t="shared" si="1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26.25" thickTop="1" thickBot="1">
      <c r="A22" s="215">
        <v>8</v>
      </c>
      <c r="B22" s="336">
        <v>33221153</v>
      </c>
      <c r="C22" s="337" t="s">
        <v>420</v>
      </c>
      <c r="D22" s="144">
        <v>1.5</v>
      </c>
      <c r="E22" s="144">
        <v>2.5</v>
      </c>
      <c r="F22" s="144">
        <v>1.5</v>
      </c>
      <c r="G22" s="144"/>
      <c r="H22" s="99"/>
      <c r="I22" s="99"/>
      <c r="J22" s="217"/>
      <c r="K22" s="144">
        <v>1.5</v>
      </c>
      <c r="L22" s="144">
        <v>2</v>
      </c>
      <c r="M22" s="144">
        <v>2</v>
      </c>
      <c r="N22" s="144">
        <v>2.5</v>
      </c>
      <c r="O22" s="89"/>
      <c r="P22" s="89"/>
      <c r="Q22" s="133"/>
      <c r="R22" s="126">
        <v>1</v>
      </c>
      <c r="S22" s="84"/>
      <c r="T22" s="144"/>
      <c r="U22" s="126">
        <v>1</v>
      </c>
      <c r="V22" s="89"/>
      <c r="W22" s="89"/>
      <c r="X22" s="133"/>
      <c r="Y22" s="84"/>
      <c r="Z22" s="89"/>
      <c r="AA22" s="89"/>
      <c r="AB22" s="90"/>
      <c r="AC22" s="90"/>
      <c r="AD22" s="90"/>
      <c r="AE22" s="144">
        <v>4</v>
      </c>
      <c r="AF22" s="132"/>
      <c r="AG22" s="90"/>
      <c r="AH22" s="90"/>
      <c r="AI22" s="90"/>
      <c r="AJ22" s="144"/>
      <c r="AK22" s="144">
        <v>4</v>
      </c>
      <c r="AL22" s="90"/>
      <c r="AM22" s="224"/>
      <c r="AN22" s="90"/>
      <c r="AO22" s="90"/>
      <c r="AP22" s="90"/>
      <c r="AQ22" s="90"/>
      <c r="AR22" s="90"/>
      <c r="AS22" s="144">
        <v>9</v>
      </c>
      <c r="AT22" s="273">
        <v>6</v>
      </c>
      <c r="AU22" s="144">
        <v>2.5</v>
      </c>
      <c r="AV22" s="338">
        <v>1.5</v>
      </c>
      <c r="AW22" s="273">
        <v>6</v>
      </c>
      <c r="AX22" s="132"/>
      <c r="AY22" s="90"/>
      <c r="AZ22" s="133"/>
      <c r="BA22" s="144">
        <v>10</v>
      </c>
      <c r="BB22" s="144">
        <v>6</v>
      </c>
      <c r="BC22" s="144">
        <v>6</v>
      </c>
      <c r="BD22" s="273">
        <v>8.5</v>
      </c>
      <c r="BE22" s="144"/>
      <c r="BF22" s="144">
        <v>4</v>
      </c>
      <c r="BG22" s="144">
        <v>13</v>
      </c>
      <c r="BH22" s="113">
        <f t="shared" si="0"/>
        <v>47.5</v>
      </c>
      <c r="BI22" s="134">
        <f t="shared" si="1"/>
        <v>50</v>
      </c>
      <c r="BJ22" s="154"/>
      <c r="BK22" s="160">
        <v>8</v>
      </c>
      <c r="BL22" s="160">
        <v>5</v>
      </c>
      <c r="BM22" s="160">
        <v>10</v>
      </c>
      <c r="BN22" s="161">
        <v>27</v>
      </c>
      <c r="BO22" s="161"/>
      <c r="BP22" s="161"/>
      <c r="BQ22" s="163"/>
      <c r="BR22" s="688" t="s">
        <v>65</v>
      </c>
      <c r="BS22" s="689"/>
    </row>
    <row r="23" spans="1:71" s="20" customFormat="1" ht="25.5" thickBot="1">
      <c r="A23" s="215">
        <v>9</v>
      </c>
      <c r="B23" s="336">
        <v>34120424</v>
      </c>
      <c r="C23" s="337" t="s">
        <v>421</v>
      </c>
      <c r="D23" s="144">
        <v>3</v>
      </c>
      <c r="E23" s="144">
        <v>3.5</v>
      </c>
      <c r="F23" s="144">
        <v>3</v>
      </c>
      <c r="G23" s="144"/>
      <c r="H23" s="90"/>
      <c r="I23" s="90"/>
      <c r="J23" s="133"/>
      <c r="K23" s="144">
        <v>1.5</v>
      </c>
      <c r="L23" s="144">
        <v>2</v>
      </c>
      <c r="M23" s="144">
        <v>2</v>
      </c>
      <c r="N23" s="144">
        <v>3</v>
      </c>
      <c r="O23" s="89"/>
      <c r="P23" s="89"/>
      <c r="Q23" s="133"/>
      <c r="R23" s="126">
        <v>1</v>
      </c>
      <c r="S23" s="84"/>
      <c r="T23" s="144"/>
      <c r="U23" s="126">
        <v>1</v>
      </c>
      <c r="V23" s="89"/>
      <c r="W23" s="89"/>
      <c r="X23" s="133"/>
      <c r="Y23" s="84"/>
      <c r="Z23" s="89"/>
      <c r="AA23" s="89"/>
      <c r="AB23" s="90"/>
      <c r="AC23" s="90"/>
      <c r="AD23" s="90"/>
      <c r="AE23" s="144">
        <v>4</v>
      </c>
      <c r="AF23" s="132"/>
      <c r="AG23" s="90"/>
      <c r="AH23" s="90"/>
      <c r="AI23" s="90"/>
      <c r="AJ23" s="144"/>
      <c r="AK23" s="144">
        <v>4</v>
      </c>
      <c r="AL23" s="90"/>
      <c r="AM23" s="224"/>
      <c r="AN23" s="90"/>
      <c r="AO23" s="90"/>
      <c r="AP23" s="90"/>
      <c r="AQ23" s="90"/>
      <c r="AR23" s="90"/>
      <c r="AS23" s="144">
        <v>18</v>
      </c>
      <c r="AT23" s="273">
        <v>7</v>
      </c>
      <c r="AU23" s="144">
        <v>3.5</v>
      </c>
      <c r="AV23" s="338">
        <v>6.5</v>
      </c>
      <c r="AW23" s="273">
        <v>21</v>
      </c>
      <c r="AX23" s="132"/>
      <c r="AY23" s="90"/>
      <c r="AZ23" s="133"/>
      <c r="BA23" s="144">
        <v>12.5</v>
      </c>
      <c r="BB23" s="144">
        <v>9</v>
      </c>
      <c r="BC23" s="144">
        <v>12.5</v>
      </c>
      <c r="BD23" s="273">
        <v>24</v>
      </c>
      <c r="BE23" s="144"/>
      <c r="BF23" s="144">
        <v>4</v>
      </c>
      <c r="BG23" s="144">
        <v>22</v>
      </c>
      <c r="BH23" s="113">
        <f t="shared" si="0"/>
        <v>84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25.5" thickBot="1">
      <c r="A24" s="215">
        <v>10</v>
      </c>
      <c r="B24" s="336">
        <v>34120435</v>
      </c>
      <c r="C24" s="337" t="s">
        <v>422</v>
      </c>
      <c r="D24" s="144">
        <v>2</v>
      </c>
      <c r="E24" s="144">
        <v>3</v>
      </c>
      <c r="F24" s="144">
        <v>1.5</v>
      </c>
      <c r="G24" s="144"/>
      <c r="H24" s="90"/>
      <c r="I24" s="90"/>
      <c r="J24" s="133"/>
      <c r="K24" s="144">
        <v>1</v>
      </c>
      <c r="L24" s="144">
        <v>1.5</v>
      </c>
      <c r="M24" s="144">
        <v>2</v>
      </c>
      <c r="N24" s="144">
        <v>1</v>
      </c>
      <c r="O24" s="89"/>
      <c r="P24" s="89"/>
      <c r="Q24" s="133"/>
      <c r="R24" s="126">
        <v>1</v>
      </c>
      <c r="S24" s="98"/>
      <c r="T24" s="144"/>
      <c r="U24" s="126">
        <v>1</v>
      </c>
      <c r="V24" s="89"/>
      <c r="W24" s="89"/>
      <c r="X24" s="133"/>
      <c r="Y24" s="84"/>
      <c r="Z24" s="89"/>
      <c r="AA24" s="89"/>
      <c r="AB24" s="90"/>
      <c r="AC24" s="90"/>
      <c r="AD24" s="90"/>
      <c r="AE24" s="144">
        <v>4</v>
      </c>
      <c r="AF24" s="132"/>
      <c r="AG24" s="90"/>
      <c r="AH24" s="90"/>
      <c r="AI24" s="90"/>
      <c r="AJ24" s="144"/>
      <c r="AK24" s="144">
        <v>4</v>
      </c>
      <c r="AL24" s="90"/>
      <c r="AM24" s="224"/>
      <c r="AN24" s="90"/>
      <c r="AO24" s="90"/>
      <c r="AP24" s="90"/>
      <c r="AQ24" s="90"/>
      <c r="AR24" s="90"/>
      <c r="AS24" s="144">
        <v>12.5</v>
      </c>
      <c r="AT24" s="273">
        <v>5</v>
      </c>
      <c r="AU24" s="144">
        <v>3</v>
      </c>
      <c r="AV24" s="338">
        <v>5.5</v>
      </c>
      <c r="AW24" s="273">
        <v>15</v>
      </c>
      <c r="AX24" s="132"/>
      <c r="AY24" s="90"/>
      <c r="AZ24" s="133"/>
      <c r="BA24" s="144">
        <v>9</v>
      </c>
      <c r="BB24" s="144">
        <v>7.5</v>
      </c>
      <c r="BC24" s="144">
        <v>10</v>
      </c>
      <c r="BD24" s="273">
        <v>16</v>
      </c>
      <c r="BE24" s="144"/>
      <c r="BF24" s="144">
        <v>4</v>
      </c>
      <c r="BG24" s="144">
        <v>16.5</v>
      </c>
      <c r="BH24" s="113">
        <f t="shared" si="0"/>
        <v>63</v>
      </c>
      <c r="BI24" s="170">
        <f>SUM(BI16:BI22)</f>
        <v>100</v>
      </c>
      <c r="BJ24" s="171"/>
      <c r="BK24" s="172">
        <f>SUM(BK16:BK23)</f>
        <v>14</v>
      </c>
      <c r="BL24" s="172">
        <v>11</v>
      </c>
      <c r="BM24" s="172">
        <v>16</v>
      </c>
      <c r="BN24" s="172">
        <f t="shared" ref="BN24:BQ24" si="2">SUM(BN16:BN23)</f>
        <v>31</v>
      </c>
      <c r="BO24" s="172"/>
      <c r="BP24" s="172">
        <v>4</v>
      </c>
      <c r="BQ24" s="172">
        <f t="shared" si="2"/>
        <v>24</v>
      </c>
      <c r="BR24" s="692" t="s">
        <v>68</v>
      </c>
      <c r="BS24" s="693"/>
    </row>
    <row r="25" spans="1:71" s="20" customFormat="1" ht="25.5" thickBot="1">
      <c r="A25" s="215">
        <v>11</v>
      </c>
      <c r="B25" s="336">
        <v>34120456</v>
      </c>
      <c r="C25" s="337" t="s">
        <v>423</v>
      </c>
      <c r="D25" s="144">
        <v>2.5</v>
      </c>
      <c r="E25" s="144">
        <v>2.5</v>
      </c>
      <c r="F25" s="144">
        <v>2</v>
      </c>
      <c r="G25" s="144"/>
      <c r="H25" s="90"/>
      <c r="I25" s="90"/>
      <c r="J25" s="133"/>
      <c r="K25" s="144">
        <v>1.5</v>
      </c>
      <c r="L25" s="144">
        <v>2</v>
      </c>
      <c r="M25" s="144">
        <v>1.5</v>
      </c>
      <c r="N25" s="144">
        <v>2.5</v>
      </c>
      <c r="O25" s="89"/>
      <c r="P25" s="89"/>
      <c r="Q25" s="133"/>
      <c r="R25" s="126">
        <v>1</v>
      </c>
      <c r="S25" s="98"/>
      <c r="T25" s="144"/>
      <c r="U25" s="126">
        <v>1</v>
      </c>
      <c r="V25" s="89"/>
      <c r="W25" s="89"/>
      <c r="X25" s="133"/>
      <c r="Y25" s="84"/>
      <c r="Z25" s="89"/>
      <c r="AA25" s="89"/>
      <c r="AB25" s="90"/>
      <c r="AC25" s="90"/>
      <c r="AD25" s="90"/>
      <c r="AE25" s="144">
        <v>4</v>
      </c>
      <c r="AF25" s="132"/>
      <c r="AG25" s="90"/>
      <c r="AH25" s="90"/>
      <c r="AI25" s="90"/>
      <c r="AJ25" s="144"/>
      <c r="AK25" s="144">
        <v>4</v>
      </c>
      <c r="AL25" s="90"/>
      <c r="AM25" s="224"/>
      <c r="AN25" s="90"/>
      <c r="AO25" s="90"/>
      <c r="AP25" s="90"/>
      <c r="AQ25" s="90"/>
      <c r="AR25" s="90"/>
      <c r="AS25" s="144">
        <v>13.5</v>
      </c>
      <c r="AT25" s="273">
        <v>7</v>
      </c>
      <c r="AU25" s="144">
        <v>2.5</v>
      </c>
      <c r="AV25" s="338">
        <v>7</v>
      </c>
      <c r="AW25" s="273">
        <v>18</v>
      </c>
      <c r="AX25" s="132"/>
      <c r="AY25" s="90"/>
      <c r="AZ25" s="133"/>
      <c r="BA25" s="144">
        <v>12</v>
      </c>
      <c r="BB25" s="144">
        <v>7</v>
      </c>
      <c r="BC25" s="144">
        <v>11.5</v>
      </c>
      <c r="BD25" s="273">
        <v>20.5</v>
      </c>
      <c r="BE25" s="144"/>
      <c r="BF25" s="144">
        <v>4</v>
      </c>
      <c r="BG25" s="144">
        <v>17.5</v>
      </c>
      <c r="BH25" s="113">
        <f t="shared" si="0"/>
        <v>72.5</v>
      </c>
    </row>
    <row r="26" spans="1:71" s="20" customFormat="1" ht="25.5" thickBot="1">
      <c r="A26" s="215">
        <v>12</v>
      </c>
      <c r="B26" s="336">
        <v>34120467</v>
      </c>
      <c r="C26" s="337" t="s">
        <v>424</v>
      </c>
      <c r="D26" s="144">
        <v>3</v>
      </c>
      <c r="E26" s="144">
        <v>3.5</v>
      </c>
      <c r="F26" s="144">
        <v>2</v>
      </c>
      <c r="G26" s="144"/>
      <c r="H26" s="90"/>
      <c r="I26" s="90"/>
      <c r="J26" s="133"/>
      <c r="K26" s="144">
        <v>1</v>
      </c>
      <c r="L26" s="144">
        <v>1</v>
      </c>
      <c r="M26" s="144">
        <v>1</v>
      </c>
      <c r="N26" s="144">
        <v>2.5</v>
      </c>
      <c r="O26" s="89"/>
      <c r="P26" s="89"/>
      <c r="Q26" s="133"/>
      <c r="R26" s="126">
        <v>1</v>
      </c>
      <c r="S26" s="98"/>
      <c r="T26" s="144"/>
      <c r="U26" s="126">
        <v>1</v>
      </c>
      <c r="V26" s="89"/>
      <c r="W26" s="89"/>
      <c r="X26" s="133"/>
      <c r="Y26" s="84"/>
      <c r="Z26" s="89"/>
      <c r="AA26" s="89"/>
      <c r="AB26" s="90"/>
      <c r="AC26" s="90"/>
      <c r="AD26" s="90"/>
      <c r="AE26" s="144">
        <v>4</v>
      </c>
      <c r="AF26" s="132"/>
      <c r="AG26" s="90"/>
      <c r="AH26" s="90"/>
      <c r="AI26" s="90"/>
      <c r="AJ26" s="144"/>
      <c r="AK26" s="144">
        <v>4</v>
      </c>
      <c r="AL26" s="90"/>
      <c r="AM26" s="224"/>
      <c r="AN26" s="90"/>
      <c r="AO26" s="90"/>
      <c r="AP26" s="90"/>
      <c r="AQ26" s="90"/>
      <c r="AR26" s="90"/>
      <c r="AS26" s="144">
        <v>20</v>
      </c>
      <c r="AT26" s="273">
        <v>6</v>
      </c>
      <c r="AU26" s="144">
        <v>4.5</v>
      </c>
      <c r="AV26" s="338">
        <v>6.5</v>
      </c>
      <c r="AW26" s="273">
        <v>23</v>
      </c>
      <c r="AX26" s="132"/>
      <c r="AY26" s="90"/>
      <c r="AZ26" s="133"/>
      <c r="BA26" s="144">
        <v>11</v>
      </c>
      <c r="BB26" s="144">
        <v>9</v>
      </c>
      <c r="BC26" s="144">
        <v>10.5</v>
      </c>
      <c r="BD26" s="273">
        <v>25.5</v>
      </c>
      <c r="BE26" s="144"/>
      <c r="BF26" s="144">
        <v>4</v>
      </c>
      <c r="BG26" s="144">
        <v>24</v>
      </c>
      <c r="BH26" s="113">
        <f t="shared" si="0"/>
        <v>84</v>
      </c>
      <c r="BI26" s="694" t="s">
        <v>71</v>
      </c>
      <c r="BJ26" s="695"/>
      <c r="BK26" s="695"/>
      <c r="BL26" s="695"/>
      <c r="BM26" s="695"/>
      <c r="BN26" s="695"/>
      <c r="BO26" s="173"/>
      <c r="BP26" s="695" t="s">
        <v>72</v>
      </c>
      <c r="BQ26" s="695"/>
      <c r="BR26" s="695"/>
      <c r="BS26" s="698"/>
    </row>
    <row r="27" spans="1:71" s="20" customFormat="1" ht="26.25" thickTop="1" thickBot="1">
      <c r="A27" s="215">
        <v>13</v>
      </c>
      <c r="B27" s="336">
        <v>34120522</v>
      </c>
      <c r="C27" s="337" t="s">
        <v>425</v>
      </c>
      <c r="D27" s="144">
        <v>3</v>
      </c>
      <c r="E27" s="144">
        <v>2.5</v>
      </c>
      <c r="F27" s="144">
        <v>2</v>
      </c>
      <c r="G27" s="144"/>
      <c r="H27" s="99"/>
      <c r="I27" s="99"/>
      <c r="J27" s="217"/>
      <c r="K27" s="144">
        <v>1</v>
      </c>
      <c r="L27" s="144">
        <v>2</v>
      </c>
      <c r="M27" s="144">
        <v>1</v>
      </c>
      <c r="N27" s="144">
        <v>2.5</v>
      </c>
      <c r="O27" s="89"/>
      <c r="P27" s="89"/>
      <c r="Q27" s="133"/>
      <c r="R27" s="126">
        <v>1</v>
      </c>
      <c r="S27" s="84"/>
      <c r="T27" s="144"/>
      <c r="U27" s="126">
        <v>1</v>
      </c>
      <c r="V27" s="89"/>
      <c r="W27" s="89"/>
      <c r="X27" s="133"/>
      <c r="Y27" s="84"/>
      <c r="Z27" s="89"/>
      <c r="AA27" s="89"/>
      <c r="AB27" s="90"/>
      <c r="AC27" s="90"/>
      <c r="AD27" s="90"/>
      <c r="AE27" s="144">
        <v>4</v>
      </c>
      <c r="AF27" s="132"/>
      <c r="AG27" s="90"/>
      <c r="AH27" s="90"/>
      <c r="AI27" s="90"/>
      <c r="AJ27" s="144"/>
      <c r="AK27" s="144">
        <v>4</v>
      </c>
      <c r="AL27" s="90"/>
      <c r="AM27" s="224"/>
      <c r="AN27" s="90"/>
      <c r="AO27" s="90"/>
      <c r="AP27" s="90"/>
      <c r="AQ27" s="90"/>
      <c r="AR27" s="90"/>
      <c r="AS27" s="144">
        <v>16</v>
      </c>
      <c r="AT27" s="273">
        <v>7.5</v>
      </c>
      <c r="AU27" s="144">
        <v>4.5</v>
      </c>
      <c r="AV27" s="338">
        <v>4.5</v>
      </c>
      <c r="AW27" s="273">
        <v>17.5</v>
      </c>
      <c r="AX27" s="132"/>
      <c r="AY27" s="90"/>
      <c r="AZ27" s="133"/>
      <c r="BA27" s="144">
        <v>12.5</v>
      </c>
      <c r="BB27" s="144">
        <v>9</v>
      </c>
      <c r="BC27" s="144">
        <v>9.5</v>
      </c>
      <c r="BD27" s="273">
        <v>20</v>
      </c>
      <c r="BE27" s="144"/>
      <c r="BF27" s="144">
        <v>4</v>
      </c>
      <c r="BG27" s="144">
        <v>20</v>
      </c>
      <c r="BH27" s="113">
        <f t="shared" si="0"/>
        <v>75</v>
      </c>
      <c r="BI27" s="696"/>
      <c r="BJ27" s="697"/>
      <c r="BK27" s="697"/>
      <c r="BL27" s="697"/>
      <c r="BM27" s="697"/>
      <c r="BN27" s="697"/>
      <c r="BO27" s="174"/>
      <c r="BP27" s="697"/>
      <c r="BQ27" s="697"/>
      <c r="BR27" s="697"/>
      <c r="BS27" s="699"/>
    </row>
    <row r="28" spans="1:71" s="20" customFormat="1" ht="25.5" thickBot="1">
      <c r="A28" s="215">
        <v>14</v>
      </c>
      <c r="B28" s="336">
        <v>34120537</v>
      </c>
      <c r="C28" s="337" t="s">
        <v>245</v>
      </c>
      <c r="D28" s="144">
        <v>2.5</v>
      </c>
      <c r="E28" s="144">
        <v>3.5</v>
      </c>
      <c r="F28" s="144">
        <v>2.5</v>
      </c>
      <c r="G28" s="144"/>
      <c r="H28" s="90"/>
      <c r="I28" s="90"/>
      <c r="J28" s="133"/>
      <c r="K28" s="144">
        <v>1.5</v>
      </c>
      <c r="L28" s="144">
        <v>2</v>
      </c>
      <c r="M28" s="144">
        <v>2</v>
      </c>
      <c r="N28" s="144">
        <v>3</v>
      </c>
      <c r="O28" s="89"/>
      <c r="P28" s="89"/>
      <c r="Q28" s="133"/>
      <c r="R28" s="126">
        <v>1</v>
      </c>
      <c r="S28" s="84"/>
      <c r="T28" s="144"/>
      <c r="U28" s="126">
        <v>1</v>
      </c>
      <c r="V28" s="89"/>
      <c r="W28" s="89"/>
      <c r="X28" s="133"/>
      <c r="Y28" s="84"/>
      <c r="Z28" s="89"/>
      <c r="AA28" s="89"/>
      <c r="AB28" s="90"/>
      <c r="AC28" s="90"/>
      <c r="AD28" s="90"/>
      <c r="AE28" s="144">
        <v>4</v>
      </c>
      <c r="AF28" s="132"/>
      <c r="AG28" s="90"/>
      <c r="AH28" s="90"/>
      <c r="AI28" s="90"/>
      <c r="AJ28" s="144"/>
      <c r="AK28" s="144">
        <v>4</v>
      </c>
      <c r="AL28" s="90"/>
      <c r="AM28" s="224"/>
      <c r="AN28" s="90"/>
      <c r="AO28" s="90"/>
      <c r="AP28" s="90"/>
      <c r="AQ28" s="90"/>
      <c r="AR28" s="90"/>
      <c r="AS28" s="144">
        <v>16.5</v>
      </c>
      <c r="AT28" s="273">
        <v>8</v>
      </c>
      <c r="AU28" s="144">
        <v>3</v>
      </c>
      <c r="AV28" s="338">
        <v>6.5</v>
      </c>
      <c r="AW28" s="273">
        <v>15</v>
      </c>
      <c r="AX28" s="132"/>
      <c r="AY28" s="90"/>
      <c r="AZ28" s="133"/>
      <c r="BA28" s="144">
        <v>13.5</v>
      </c>
      <c r="BB28" s="144">
        <v>12</v>
      </c>
      <c r="BC28" s="144">
        <v>12</v>
      </c>
      <c r="BD28" s="273">
        <v>18</v>
      </c>
      <c r="BE28" s="144"/>
      <c r="BF28" s="144">
        <v>4</v>
      </c>
      <c r="BG28" s="144">
        <v>20.5</v>
      </c>
      <c r="BH28" s="113">
        <f t="shared" si="0"/>
        <v>80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25.5" thickBot="1">
      <c r="A29" s="215">
        <v>15</v>
      </c>
      <c r="B29" s="336">
        <v>34120606</v>
      </c>
      <c r="C29" s="337" t="s">
        <v>426</v>
      </c>
      <c r="D29" s="144">
        <v>3</v>
      </c>
      <c r="E29" s="144">
        <v>4</v>
      </c>
      <c r="F29" s="144">
        <v>3</v>
      </c>
      <c r="G29" s="144"/>
      <c r="H29" s="90"/>
      <c r="I29" s="90"/>
      <c r="J29" s="133"/>
      <c r="K29" s="144">
        <v>1.5</v>
      </c>
      <c r="L29" s="144">
        <v>2</v>
      </c>
      <c r="M29" s="144">
        <v>2</v>
      </c>
      <c r="N29" s="144">
        <v>3</v>
      </c>
      <c r="O29" s="89"/>
      <c r="P29" s="89"/>
      <c r="Q29" s="133"/>
      <c r="R29" s="126">
        <v>1</v>
      </c>
      <c r="S29" s="98"/>
      <c r="T29" s="144"/>
      <c r="U29" s="126">
        <v>1</v>
      </c>
      <c r="V29" s="89"/>
      <c r="W29" s="89"/>
      <c r="X29" s="133"/>
      <c r="Y29" s="84"/>
      <c r="Z29" s="89"/>
      <c r="AA29" s="89"/>
      <c r="AB29" s="90"/>
      <c r="AC29" s="90"/>
      <c r="AD29" s="90"/>
      <c r="AE29" s="144">
        <v>4</v>
      </c>
      <c r="AF29" s="132"/>
      <c r="AG29" s="90"/>
      <c r="AH29" s="90"/>
      <c r="AI29" s="90"/>
      <c r="AJ29" s="144"/>
      <c r="AK29" s="144">
        <v>4</v>
      </c>
      <c r="AL29" s="90"/>
      <c r="AM29" s="224"/>
      <c r="AN29" s="90"/>
      <c r="AO29" s="90"/>
      <c r="AP29" s="90"/>
      <c r="AQ29" s="90"/>
      <c r="AR29" s="90"/>
      <c r="AS29" s="144">
        <v>19</v>
      </c>
      <c r="AT29" s="340">
        <v>8</v>
      </c>
      <c r="AU29" s="144">
        <v>4</v>
      </c>
      <c r="AV29" s="341">
        <v>7</v>
      </c>
      <c r="AW29" s="273">
        <v>20</v>
      </c>
      <c r="AX29" s="132"/>
      <c r="AY29" s="90"/>
      <c r="AZ29" s="133"/>
      <c r="BA29" s="144">
        <v>13.5</v>
      </c>
      <c r="BB29" s="144">
        <v>10</v>
      </c>
      <c r="BC29" s="144">
        <v>13</v>
      </c>
      <c r="BD29" s="273">
        <v>22</v>
      </c>
      <c r="BE29" s="144"/>
      <c r="BF29" s="144">
        <v>4</v>
      </c>
      <c r="BG29" s="144">
        <v>23</v>
      </c>
      <c r="BH29" s="113">
        <f t="shared" si="0"/>
        <v>85.5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25.5" thickBot="1">
      <c r="A30" s="215">
        <v>16</v>
      </c>
      <c r="B30" s="336">
        <v>34220416</v>
      </c>
      <c r="C30" s="337" t="s">
        <v>427</v>
      </c>
      <c r="D30" s="144">
        <v>2.5</v>
      </c>
      <c r="E30" s="144">
        <v>3.5</v>
      </c>
      <c r="F30" s="144">
        <v>2</v>
      </c>
      <c r="G30" s="144"/>
      <c r="H30" s="90"/>
      <c r="I30" s="90"/>
      <c r="J30" s="133"/>
      <c r="K30" s="144">
        <v>0.5</v>
      </c>
      <c r="L30" s="144">
        <v>0.5</v>
      </c>
      <c r="M30" s="144">
        <v>0.5</v>
      </c>
      <c r="N30" s="144">
        <v>1</v>
      </c>
      <c r="O30" s="89"/>
      <c r="P30" s="89"/>
      <c r="Q30" s="133"/>
      <c r="R30" s="126">
        <v>1</v>
      </c>
      <c r="S30" s="98"/>
      <c r="T30" s="144"/>
      <c r="U30" s="126">
        <v>1</v>
      </c>
      <c r="V30" s="89"/>
      <c r="W30" s="89"/>
      <c r="X30" s="133"/>
      <c r="Y30" s="84"/>
      <c r="Z30" s="89"/>
      <c r="AA30" s="89"/>
      <c r="AB30" s="90"/>
      <c r="AC30" s="90"/>
      <c r="AD30" s="90"/>
      <c r="AE30" s="144">
        <v>4</v>
      </c>
      <c r="AF30" s="132"/>
      <c r="AG30" s="90"/>
      <c r="AH30" s="90"/>
      <c r="AI30" s="90"/>
      <c r="AJ30" s="144"/>
      <c r="AK30" s="144">
        <v>4</v>
      </c>
      <c r="AL30" s="90"/>
      <c r="AM30" s="224"/>
      <c r="AN30" s="90"/>
      <c r="AO30" s="90"/>
      <c r="AP30" s="90"/>
      <c r="AQ30" s="90"/>
      <c r="AR30" s="90"/>
      <c r="AS30" s="144">
        <v>14.5</v>
      </c>
      <c r="AT30" s="273">
        <v>8</v>
      </c>
      <c r="AU30" s="144">
        <v>4</v>
      </c>
      <c r="AV30" s="338">
        <v>6</v>
      </c>
      <c r="AW30" s="273">
        <v>18.5</v>
      </c>
      <c r="AX30" s="132"/>
      <c r="AY30" s="90"/>
      <c r="AZ30" s="133"/>
      <c r="BA30" s="144">
        <v>12</v>
      </c>
      <c r="BB30" s="144">
        <v>8</v>
      </c>
      <c r="BC30" s="144">
        <v>9.5</v>
      </c>
      <c r="BD30" s="273">
        <v>19.5</v>
      </c>
      <c r="BE30" s="144"/>
      <c r="BF30" s="144">
        <v>4</v>
      </c>
      <c r="BG30" s="144">
        <v>18.5</v>
      </c>
      <c r="BH30" s="113">
        <f t="shared" si="0"/>
        <v>71.5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25.5" thickBot="1">
      <c r="A31" s="215">
        <v>17</v>
      </c>
      <c r="B31" s="336">
        <v>35120225</v>
      </c>
      <c r="C31" s="337" t="s">
        <v>428</v>
      </c>
      <c r="D31" s="144">
        <v>3</v>
      </c>
      <c r="E31" s="144">
        <v>3.5</v>
      </c>
      <c r="F31" s="144">
        <v>3</v>
      </c>
      <c r="G31" s="144"/>
      <c r="H31" s="90"/>
      <c r="I31" s="90"/>
      <c r="J31" s="133"/>
      <c r="K31" s="144">
        <v>2</v>
      </c>
      <c r="L31" s="144">
        <v>2</v>
      </c>
      <c r="M31" s="144">
        <v>2</v>
      </c>
      <c r="N31" s="144">
        <v>3.5</v>
      </c>
      <c r="O31" s="89"/>
      <c r="P31" s="89"/>
      <c r="Q31" s="133"/>
      <c r="R31" s="126">
        <v>1</v>
      </c>
      <c r="S31" s="98"/>
      <c r="T31" s="144"/>
      <c r="U31" s="126">
        <v>1</v>
      </c>
      <c r="V31" s="89"/>
      <c r="W31" s="89"/>
      <c r="X31" s="133"/>
      <c r="Y31" s="84"/>
      <c r="Z31" s="89"/>
      <c r="AA31" s="89"/>
      <c r="AB31" s="90"/>
      <c r="AC31" s="90"/>
      <c r="AD31" s="90"/>
      <c r="AE31" s="144">
        <v>4</v>
      </c>
      <c r="AF31" s="132"/>
      <c r="AG31" s="90"/>
      <c r="AH31" s="90"/>
      <c r="AI31" s="90"/>
      <c r="AJ31" s="144"/>
      <c r="AK31" s="144">
        <v>4</v>
      </c>
      <c r="AL31" s="90"/>
      <c r="AM31" s="224"/>
      <c r="AN31" s="90"/>
      <c r="AO31" s="90"/>
      <c r="AP31" s="90"/>
      <c r="AQ31" s="90"/>
      <c r="AR31" s="90"/>
      <c r="AS31" s="144">
        <v>19</v>
      </c>
      <c r="AT31" s="273">
        <v>8</v>
      </c>
      <c r="AU31" s="144">
        <v>3.5</v>
      </c>
      <c r="AV31" s="338">
        <v>8.5</v>
      </c>
      <c r="AW31" s="273">
        <v>23</v>
      </c>
      <c r="AX31" s="132"/>
      <c r="AY31" s="90"/>
      <c r="AZ31" s="133"/>
      <c r="BA31" s="144">
        <v>14</v>
      </c>
      <c r="BB31" s="144">
        <v>9</v>
      </c>
      <c r="BC31" s="144">
        <v>17</v>
      </c>
      <c r="BD31" s="273">
        <v>26.5</v>
      </c>
      <c r="BE31" s="144"/>
      <c r="BF31" s="144">
        <v>4</v>
      </c>
      <c r="BG31" s="144">
        <v>23</v>
      </c>
      <c r="BH31" s="113">
        <f t="shared" si="0"/>
        <v>93.5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25.5" thickBot="1">
      <c r="A32" s="215">
        <v>18</v>
      </c>
      <c r="B32" s="336">
        <v>35120236</v>
      </c>
      <c r="C32" s="337" t="s">
        <v>429</v>
      </c>
      <c r="D32" s="144">
        <v>2</v>
      </c>
      <c r="E32" s="144">
        <v>3</v>
      </c>
      <c r="F32" s="144">
        <v>2.5</v>
      </c>
      <c r="G32" s="144"/>
      <c r="H32" s="90"/>
      <c r="I32" s="90"/>
      <c r="J32" s="133"/>
      <c r="K32" s="144">
        <v>1.5</v>
      </c>
      <c r="L32" s="144">
        <v>2</v>
      </c>
      <c r="M32" s="144">
        <v>2</v>
      </c>
      <c r="N32" s="144">
        <v>3.5</v>
      </c>
      <c r="O32" s="89"/>
      <c r="P32" s="89"/>
      <c r="Q32" s="133"/>
      <c r="R32" s="126">
        <v>1</v>
      </c>
      <c r="S32" s="98"/>
      <c r="T32" s="144"/>
      <c r="U32" s="126">
        <v>1</v>
      </c>
      <c r="V32" s="89"/>
      <c r="W32" s="89"/>
      <c r="X32" s="133"/>
      <c r="Y32" s="84"/>
      <c r="Z32" s="89"/>
      <c r="AA32" s="89"/>
      <c r="AB32" s="90"/>
      <c r="AC32" s="90"/>
      <c r="AD32" s="90"/>
      <c r="AE32" s="144">
        <v>4</v>
      </c>
      <c r="AF32" s="132"/>
      <c r="AG32" s="90"/>
      <c r="AH32" s="90"/>
      <c r="AI32" s="90"/>
      <c r="AJ32" s="144"/>
      <c r="AK32" s="144">
        <v>4</v>
      </c>
      <c r="AL32" s="90"/>
      <c r="AM32" s="224"/>
      <c r="AN32" s="90"/>
      <c r="AO32" s="90"/>
      <c r="AP32" s="90"/>
      <c r="AQ32" s="90"/>
      <c r="AR32" s="90"/>
      <c r="AS32" s="144">
        <v>19.5</v>
      </c>
      <c r="AT32" s="273">
        <v>6</v>
      </c>
      <c r="AU32" s="144">
        <v>3</v>
      </c>
      <c r="AV32" s="338">
        <v>7</v>
      </c>
      <c r="AW32" s="273">
        <v>23.5</v>
      </c>
      <c r="AX32" s="132"/>
      <c r="AY32" s="90"/>
      <c r="AZ32" s="133"/>
      <c r="BA32" s="144">
        <v>10.5</v>
      </c>
      <c r="BB32" s="144">
        <v>8</v>
      </c>
      <c r="BC32" s="144">
        <v>12.5</v>
      </c>
      <c r="BD32" s="273">
        <v>27</v>
      </c>
      <c r="BE32" s="144"/>
      <c r="BF32" s="144">
        <v>4</v>
      </c>
      <c r="BG32" s="144">
        <v>23.5</v>
      </c>
      <c r="BH32" s="113">
        <f t="shared" si="0"/>
        <v>85.5</v>
      </c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2" s="20" customFormat="1" ht="25.5" thickBot="1">
      <c r="A33" s="215">
        <v>19</v>
      </c>
      <c r="B33" s="336">
        <v>35120404</v>
      </c>
      <c r="C33" s="337" t="s">
        <v>430</v>
      </c>
      <c r="D33" s="144">
        <v>2</v>
      </c>
      <c r="E33" s="144">
        <v>4</v>
      </c>
      <c r="F33" s="144">
        <v>2.5</v>
      </c>
      <c r="G33" s="144"/>
      <c r="H33" s="90"/>
      <c r="I33" s="90"/>
      <c r="J33" s="133"/>
      <c r="K33" s="144">
        <v>2</v>
      </c>
      <c r="L33" s="144">
        <v>1.5</v>
      </c>
      <c r="M33" s="144">
        <v>1</v>
      </c>
      <c r="N33" s="144">
        <v>3.5</v>
      </c>
      <c r="O33" s="89"/>
      <c r="P33" s="89"/>
      <c r="Q33" s="133"/>
      <c r="R33" s="126">
        <v>1</v>
      </c>
      <c r="S33" s="98"/>
      <c r="T33" s="144"/>
      <c r="U33" s="126">
        <v>1</v>
      </c>
      <c r="V33" s="89"/>
      <c r="W33" s="89"/>
      <c r="X33" s="133"/>
      <c r="Y33" s="84"/>
      <c r="Z33" s="89"/>
      <c r="AA33" s="89"/>
      <c r="AB33" s="90"/>
      <c r="AC33" s="90"/>
      <c r="AD33" s="90"/>
      <c r="AE33" s="144">
        <v>4</v>
      </c>
      <c r="AF33" s="132"/>
      <c r="AG33" s="90"/>
      <c r="AH33" s="90"/>
      <c r="AI33" s="90"/>
      <c r="AJ33" s="144"/>
      <c r="AK33" s="144">
        <v>4</v>
      </c>
      <c r="AL33" s="90"/>
      <c r="AM33" s="224"/>
      <c r="AN33" s="90"/>
      <c r="AO33" s="90"/>
      <c r="AP33" s="90"/>
      <c r="AQ33" s="90"/>
      <c r="AR33" s="90"/>
      <c r="AS33" s="144">
        <v>18</v>
      </c>
      <c r="AT33" s="273">
        <v>8</v>
      </c>
      <c r="AU33" s="144">
        <v>4</v>
      </c>
      <c r="AV33" s="338">
        <v>6</v>
      </c>
      <c r="AW33" s="273">
        <v>18</v>
      </c>
      <c r="AX33" s="132"/>
      <c r="AY33" s="90"/>
      <c r="AZ33" s="133"/>
      <c r="BA33" s="144">
        <v>13</v>
      </c>
      <c r="BB33" s="144">
        <v>7.5</v>
      </c>
      <c r="BC33" s="144">
        <v>10.5</v>
      </c>
      <c r="BD33" s="273">
        <v>21.5</v>
      </c>
      <c r="BE33" s="144"/>
      <c r="BF33" s="144">
        <v>4</v>
      </c>
      <c r="BG33" s="144">
        <v>22</v>
      </c>
      <c r="BH33" s="113">
        <f t="shared" si="0"/>
        <v>78.5</v>
      </c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2" s="20" customFormat="1" ht="25.5" thickBot="1">
      <c r="A34" s="215">
        <v>20</v>
      </c>
      <c r="B34" s="336">
        <v>35120498</v>
      </c>
      <c r="C34" s="337" t="s">
        <v>431</v>
      </c>
      <c r="D34" s="144">
        <v>1.5</v>
      </c>
      <c r="E34" s="144">
        <v>3.5</v>
      </c>
      <c r="F34" s="144">
        <v>3</v>
      </c>
      <c r="G34" s="144"/>
      <c r="H34" s="90"/>
      <c r="I34" s="90"/>
      <c r="J34" s="133"/>
      <c r="K34" s="144">
        <v>2</v>
      </c>
      <c r="L34" s="144">
        <v>1.5</v>
      </c>
      <c r="M34" s="144">
        <v>2</v>
      </c>
      <c r="N34" s="144">
        <v>3</v>
      </c>
      <c r="O34" s="89"/>
      <c r="P34" s="89"/>
      <c r="Q34" s="133"/>
      <c r="R34" s="126">
        <v>1</v>
      </c>
      <c r="S34" s="98"/>
      <c r="T34" s="144"/>
      <c r="U34" s="126">
        <v>1</v>
      </c>
      <c r="V34" s="89"/>
      <c r="W34" s="89"/>
      <c r="X34" s="133"/>
      <c r="Y34" s="84"/>
      <c r="Z34" s="89"/>
      <c r="AA34" s="89"/>
      <c r="AB34" s="90"/>
      <c r="AC34" s="90"/>
      <c r="AD34" s="90"/>
      <c r="AE34" s="144">
        <v>4</v>
      </c>
      <c r="AF34" s="132"/>
      <c r="AG34" s="90"/>
      <c r="AH34" s="90"/>
      <c r="AI34" s="90"/>
      <c r="AJ34" s="144"/>
      <c r="AK34" s="144">
        <v>4</v>
      </c>
      <c r="AL34" s="90"/>
      <c r="AM34" s="224"/>
      <c r="AN34" s="90"/>
      <c r="AO34" s="90"/>
      <c r="AP34" s="90"/>
      <c r="AQ34" s="90"/>
      <c r="AR34" s="90"/>
      <c r="AS34" s="144">
        <v>14.5</v>
      </c>
      <c r="AT34" s="273">
        <v>5</v>
      </c>
      <c r="AU34" s="144">
        <v>3.5</v>
      </c>
      <c r="AV34" s="338">
        <v>5.5</v>
      </c>
      <c r="AW34" s="273">
        <v>12.5</v>
      </c>
      <c r="AX34" s="132"/>
      <c r="AY34" s="90"/>
      <c r="AZ34" s="133"/>
      <c r="BA34" s="144">
        <v>9.5</v>
      </c>
      <c r="BB34" s="144">
        <v>8.5</v>
      </c>
      <c r="BC34" s="144">
        <v>11.5</v>
      </c>
      <c r="BD34" s="273">
        <v>15.5</v>
      </c>
      <c r="BE34" s="144"/>
      <c r="BF34" s="144">
        <v>4</v>
      </c>
      <c r="BG34" s="144">
        <v>18.5</v>
      </c>
      <c r="BH34" s="113">
        <f t="shared" si="0"/>
        <v>67.5</v>
      </c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2" s="20" customFormat="1" ht="25.5" thickBot="1">
      <c r="A35" s="215">
        <v>21</v>
      </c>
      <c r="B35" s="336">
        <v>35220169</v>
      </c>
      <c r="C35" s="337" t="s">
        <v>249</v>
      </c>
      <c r="D35" s="144">
        <v>1.5</v>
      </c>
      <c r="E35" s="144">
        <v>1.5</v>
      </c>
      <c r="F35" s="144">
        <v>1.5</v>
      </c>
      <c r="G35" s="144"/>
      <c r="H35" s="90"/>
      <c r="I35" s="90"/>
      <c r="J35" s="133"/>
      <c r="K35" s="144">
        <v>1.5</v>
      </c>
      <c r="L35" s="144">
        <v>1</v>
      </c>
      <c r="M35" s="144">
        <v>1.5</v>
      </c>
      <c r="N35" s="144">
        <v>1.5</v>
      </c>
      <c r="O35" s="89"/>
      <c r="P35" s="89"/>
      <c r="Q35" s="133"/>
      <c r="R35" s="126">
        <v>1</v>
      </c>
      <c r="S35" s="98"/>
      <c r="T35" s="144"/>
      <c r="U35" s="126">
        <v>1</v>
      </c>
      <c r="V35" s="89"/>
      <c r="W35" s="89"/>
      <c r="X35" s="133"/>
      <c r="Y35" s="84"/>
      <c r="Z35" s="89"/>
      <c r="AA35" s="89"/>
      <c r="AB35" s="90"/>
      <c r="AC35" s="90"/>
      <c r="AD35" s="90"/>
      <c r="AE35" s="144">
        <v>4</v>
      </c>
      <c r="AF35" s="132"/>
      <c r="AG35" s="90"/>
      <c r="AH35" s="90"/>
      <c r="AI35" s="90"/>
      <c r="AJ35" s="144"/>
      <c r="AK35" s="144">
        <v>4</v>
      </c>
      <c r="AL35" s="90"/>
      <c r="AM35" s="224"/>
      <c r="AN35" s="90"/>
      <c r="AO35" s="90"/>
      <c r="AP35" s="90"/>
      <c r="AQ35" s="90"/>
      <c r="AR35" s="90"/>
      <c r="AS35" s="144">
        <v>8.5</v>
      </c>
      <c r="AT35" s="273">
        <v>5.5</v>
      </c>
      <c r="AU35" s="144">
        <v>3</v>
      </c>
      <c r="AV35" s="338">
        <v>1.5</v>
      </c>
      <c r="AW35" s="273">
        <v>8.5</v>
      </c>
      <c r="AX35" s="132"/>
      <c r="AY35" s="90"/>
      <c r="AZ35" s="133"/>
      <c r="BA35" s="144">
        <v>9.5</v>
      </c>
      <c r="BB35" s="144">
        <v>5.5</v>
      </c>
      <c r="BC35" s="144">
        <v>5.5</v>
      </c>
      <c r="BD35" s="273">
        <v>10</v>
      </c>
      <c r="BE35" s="144"/>
      <c r="BF35" s="144">
        <v>4</v>
      </c>
      <c r="BG35" s="144">
        <v>12.5</v>
      </c>
      <c r="BH35" s="113">
        <f t="shared" si="0"/>
        <v>47</v>
      </c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2" s="20" customFormat="1" ht="25.5" thickBot="1">
      <c r="A36" s="215">
        <v>22</v>
      </c>
      <c r="B36" s="336">
        <v>35220180</v>
      </c>
      <c r="C36" s="337" t="s">
        <v>250</v>
      </c>
      <c r="D36" s="144">
        <v>1</v>
      </c>
      <c r="E36" s="144">
        <v>1.5</v>
      </c>
      <c r="F36" s="144">
        <v>1.5</v>
      </c>
      <c r="G36" s="144"/>
      <c r="H36" s="90"/>
      <c r="I36" s="90"/>
      <c r="J36" s="133"/>
      <c r="K36" s="144">
        <v>1</v>
      </c>
      <c r="L36" s="144">
        <v>1</v>
      </c>
      <c r="M36" s="144">
        <v>2</v>
      </c>
      <c r="N36" s="144">
        <v>3</v>
      </c>
      <c r="O36" s="89"/>
      <c r="P36" s="89"/>
      <c r="Q36" s="133"/>
      <c r="R36" s="126">
        <v>1</v>
      </c>
      <c r="S36" s="98"/>
      <c r="T36" s="144"/>
      <c r="U36" s="126">
        <v>1</v>
      </c>
      <c r="V36" s="89"/>
      <c r="W36" s="89"/>
      <c r="X36" s="133"/>
      <c r="Y36" s="84"/>
      <c r="Z36" s="89"/>
      <c r="AA36" s="89"/>
      <c r="AB36" s="90"/>
      <c r="AC36" s="90"/>
      <c r="AD36" s="90"/>
      <c r="AE36" s="144">
        <v>4</v>
      </c>
      <c r="AF36" s="132"/>
      <c r="AG36" s="90"/>
      <c r="AH36" s="90"/>
      <c r="AI36" s="90"/>
      <c r="AJ36" s="144"/>
      <c r="AK36" s="144">
        <v>4</v>
      </c>
      <c r="AL36" s="90"/>
      <c r="AM36" s="224"/>
      <c r="AN36" s="90"/>
      <c r="AO36" s="90"/>
      <c r="AP36" s="90"/>
      <c r="AQ36" s="90"/>
      <c r="AR36" s="90"/>
      <c r="AS36" s="144">
        <v>6</v>
      </c>
      <c r="AT36" s="273">
        <v>3</v>
      </c>
      <c r="AU36" s="144">
        <v>3.5</v>
      </c>
      <c r="AV36" s="338">
        <v>2.5</v>
      </c>
      <c r="AW36" s="273">
        <v>9</v>
      </c>
      <c r="AX36" s="132"/>
      <c r="AY36" s="90"/>
      <c r="AZ36" s="133"/>
      <c r="BA36" s="144">
        <v>6</v>
      </c>
      <c r="BB36" s="144">
        <v>6</v>
      </c>
      <c r="BC36" s="144">
        <v>7</v>
      </c>
      <c r="BD36" s="273">
        <v>12</v>
      </c>
      <c r="BE36" s="144"/>
      <c r="BF36" s="144">
        <v>4</v>
      </c>
      <c r="BG36" s="144">
        <v>10</v>
      </c>
      <c r="BH36" s="113">
        <f t="shared" si="0"/>
        <v>45</v>
      </c>
      <c r="BI36" s="677"/>
      <c r="BJ36" s="678"/>
      <c r="BK36" s="678"/>
      <c r="BL36" s="678"/>
      <c r="BM36" s="678"/>
      <c r="BN36" s="678"/>
      <c r="BO36" s="678"/>
      <c r="BP36" s="678"/>
      <c r="BQ36" s="678"/>
      <c r="BR36" s="678"/>
      <c r="BS36" s="679"/>
    </row>
    <row r="37" spans="1:72" s="20" customFormat="1" ht="25.5" thickBot="1">
      <c r="A37" s="215">
        <v>23</v>
      </c>
      <c r="B37" s="336">
        <v>35220499</v>
      </c>
      <c r="C37" s="337" t="s">
        <v>254</v>
      </c>
      <c r="D37" s="144">
        <v>1</v>
      </c>
      <c r="E37" s="144">
        <v>2.5</v>
      </c>
      <c r="F37" s="144">
        <v>1</v>
      </c>
      <c r="G37" s="144"/>
      <c r="H37" s="90"/>
      <c r="I37" s="90"/>
      <c r="J37" s="133"/>
      <c r="K37" s="144">
        <v>1</v>
      </c>
      <c r="L37" s="144">
        <v>1.5</v>
      </c>
      <c r="M37" s="144">
        <v>2</v>
      </c>
      <c r="N37" s="144">
        <v>2.5</v>
      </c>
      <c r="O37" s="89"/>
      <c r="P37" s="89"/>
      <c r="Q37" s="133"/>
      <c r="R37" s="126">
        <v>1</v>
      </c>
      <c r="S37" s="98"/>
      <c r="T37" s="144"/>
      <c r="U37" s="126">
        <v>1</v>
      </c>
      <c r="V37" s="89"/>
      <c r="W37" s="89"/>
      <c r="X37" s="133"/>
      <c r="Y37" s="84"/>
      <c r="Z37" s="89"/>
      <c r="AA37" s="89"/>
      <c r="AB37" s="90"/>
      <c r="AC37" s="90"/>
      <c r="AD37" s="90"/>
      <c r="AE37" s="144">
        <v>4</v>
      </c>
      <c r="AF37" s="132"/>
      <c r="AG37" s="90"/>
      <c r="AH37" s="90"/>
      <c r="AI37" s="90"/>
      <c r="AJ37" s="144"/>
      <c r="AK37" s="144">
        <v>4</v>
      </c>
      <c r="AL37" s="90"/>
      <c r="AM37" s="224"/>
      <c r="AN37" s="90"/>
      <c r="AO37" s="90"/>
      <c r="AP37" s="90"/>
      <c r="AQ37" s="90"/>
      <c r="AR37" s="90"/>
      <c r="AS37" s="144">
        <v>14</v>
      </c>
      <c r="AT37" s="273">
        <v>8</v>
      </c>
      <c r="AU37" s="144">
        <v>3.5</v>
      </c>
      <c r="AV37" s="338">
        <v>4.5</v>
      </c>
      <c r="AW37" s="273">
        <v>14</v>
      </c>
      <c r="AX37" s="132"/>
      <c r="AY37" s="90"/>
      <c r="AZ37" s="133"/>
      <c r="BA37" s="144">
        <v>11</v>
      </c>
      <c r="BB37" s="144">
        <v>6.5</v>
      </c>
      <c r="BC37" s="144">
        <v>8.5</v>
      </c>
      <c r="BD37" s="273">
        <v>16.5</v>
      </c>
      <c r="BE37" s="144"/>
      <c r="BF37" s="144">
        <v>4</v>
      </c>
      <c r="BG37" s="144">
        <v>18</v>
      </c>
      <c r="BH37" s="113">
        <f t="shared" si="0"/>
        <v>64.5</v>
      </c>
      <c r="BI37" s="677"/>
      <c r="BJ37" s="678"/>
      <c r="BK37" s="678"/>
      <c r="BL37" s="678"/>
      <c r="BM37" s="678"/>
      <c r="BN37" s="678"/>
      <c r="BO37" s="678"/>
      <c r="BP37" s="678"/>
      <c r="BQ37" s="678"/>
      <c r="BR37" s="678"/>
      <c r="BS37" s="679"/>
    </row>
    <row r="38" spans="1:72" s="20" customFormat="1" ht="25.5" thickBot="1">
      <c r="A38" s="215">
        <v>24</v>
      </c>
      <c r="B38" s="336">
        <v>35220517</v>
      </c>
      <c r="C38" s="337" t="s">
        <v>255</v>
      </c>
      <c r="D38" s="144">
        <v>2.5</v>
      </c>
      <c r="E38" s="144">
        <v>2.5</v>
      </c>
      <c r="F38" s="144">
        <v>1.5</v>
      </c>
      <c r="G38" s="144"/>
      <c r="H38" s="90"/>
      <c r="I38" s="90"/>
      <c r="J38" s="133"/>
      <c r="K38" s="144">
        <v>1.5</v>
      </c>
      <c r="L38" s="144">
        <v>2</v>
      </c>
      <c r="M38" s="144">
        <v>0.5</v>
      </c>
      <c r="N38" s="144">
        <v>3</v>
      </c>
      <c r="O38" s="89"/>
      <c r="P38" s="89"/>
      <c r="Q38" s="133"/>
      <c r="R38" s="126">
        <v>1</v>
      </c>
      <c r="S38" s="98"/>
      <c r="T38" s="144"/>
      <c r="U38" s="126">
        <v>1</v>
      </c>
      <c r="V38" s="89"/>
      <c r="W38" s="89"/>
      <c r="X38" s="133"/>
      <c r="Y38" s="84"/>
      <c r="Z38" s="89"/>
      <c r="AA38" s="89"/>
      <c r="AB38" s="90"/>
      <c r="AC38" s="90"/>
      <c r="AD38" s="90"/>
      <c r="AE38" s="144">
        <v>4</v>
      </c>
      <c r="AF38" s="132"/>
      <c r="AG38" s="90"/>
      <c r="AH38" s="90"/>
      <c r="AI38" s="90"/>
      <c r="AJ38" s="144"/>
      <c r="AK38" s="144">
        <v>4</v>
      </c>
      <c r="AL38" s="90"/>
      <c r="AM38" s="224"/>
      <c r="AN38" s="90"/>
      <c r="AO38" s="90"/>
      <c r="AP38" s="90"/>
      <c r="AQ38" s="90"/>
      <c r="AR38" s="90"/>
      <c r="AS38" s="144">
        <v>16</v>
      </c>
      <c r="AT38" s="273">
        <v>5.5</v>
      </c>
      <c r="AU38" s="144">
        <v>3</v>
      </c>
      <c r="AV38" s="338">
        <v>3</v>
      </c>
      <c r="AW38" s="273">
        <v>15.5</v>
      </c>
      <c r="AX38" s="132"/>
      <c r="AY38" s="90"/>
      <c r="AZ38" s="133"/>
      <c r="BA38" s="144">
        <v>10.5</v>
      </c>
      <c r="BB38" s="144">
        <v>7.5</v>
      </c>
      <c r="BC38" s="144">
        <v>6</v>
      </c>
      <c r="BD38" s="273">
        <v>18.5</v>
      </c>
      <c r="BE38" s="144"/>
      <c r="BF38" s="144">
        <v>4</v>
      </c>
      <c r="BG38" s="144">
        <v>20</v>
      </c>
      <c r="BH38" s="113">
        <f t="shared" si="0"/>
        <v>66.5</v>
      </c>
      <c r="BI38" s="677"/>
      <c r="BJ38" s="678"/>
      <c r="BK38" s="678"/>
      <c r="BL38" s="678"/>
      <c r="BM38" s="678"/>
      <c r="BN38" s="678"/>
      <c r="BO38" s="678"/>
      <c r="BP38" s="678"/>
      <c r="BQ38" s="678"/>
      <c r="BR38" s="678"/>
      <c r="BS38" s="679"/>
    </row>
    <row r="39" spans="1:72" s="20" customFormat="1" ht="25.5" thickBot="1">
      <c r="A39" s="215">
        <v>25</v>
      </c>
      <c r="B39" s="336">
        <v>35220552</v>
      </c>
      <c r="C39" s="337" t="s">
        <v>432</v>
      </c>
      <c r="D39" s="144">
        <v>2.5</v>
      </c>
      <c r="E39" s="144">
        <v>3.5</v>
      </c>
      <c r="F39" s="144">
        <v>3</v>
      </c>
      <c r="G39" s="144"/>
      <c r="H39" s="90"/>
      <c r="I39" s="90"/>
      <c r="J39" s="133"/>
      <c r="K39" s="144">
        <v>1.5</v>
      </c>
      <c r="L39" s="144">
        <v>2</v>
      </c>
      <c r="M39" s="144">
        <v>2</v>
      </c>
      <c r="N39" s="144">
        <v>3</v>
      </c>
      <c r="O39" s="89"/>
      <c r="P39" s="89"/>
      <c r="Q39" s="133"/>
      <c r="R39" s="126">
        <v>1</v>
      </c>
      <c r="S39" s="98"/>
      <c r="T39" s="144"/>
      <c r="U39" s="126">
        <v>1</v>
      </c>
      <c r="V39" s="89"/>
      <c r="W39" s="89"/>
      <c r="X39" s="133"/>
      <c r="Y39" s="84"/>
      <c r="Z39" s="89"/>
      <c r="AA39" s="89"/>
      <c r="AB39" s="90"/>
      <c r="AC39" s="90"/>
      <c r="AD39" s="90"/>
      <c r="AE39" s="144">
        <v>4</v>
      </c>
      <c r="AF39" s="132"/>
      <c r="AG39" s="90"/>
      <c r="AH39" s="90"/>
      <c r="AI39" s="90"/>
      <c r="AJ39" s="144"/>
      <c r="AK39" s="144">
        <v>4</v>
      </c>
      <c r="AL39" s="90"/>
      <c r="AM39" s="224"/>
      <c r="AN39" s="90"/>
      <c r="AO39" s="90"/>
      <c r="AP39" s="90"/>
      <c r="AQ39" s="90"/>
      <c r="AR39" s="90"/>
      <c r="AS39" s="144">
        <v>19</v>
      </c>
      <c r="AT39" s="273">
        <v>7</v>
      </c>
      <c r="AU39" s="144">
        <v>4.5</v>
      </c>
      <c r="AV39" s="338">
        <v>6</v>
      </c>
      <c r="AW39" s="273">
        <v>20.5</v>
      </c>
      <c r="AX39" s="132"/>
      <c r="AY39" s="90"/>
      <c r="AZ39" s="133"/>
      <c r="BA39" s="144">
        <v>12</v>
      </c>
      <c r="BB39" s="144">
        <v>10</v>
      </c>
      <c r="BC39" s="144">
        <v>12</v>
      </c>
      <c r="BD39" s="273">
        <v>23.5</v>
      </c>
      <c r="BE39" s="144"/>
      <c r="BF39" s="144">
        <v>4</v>
      </c>
      <c r="BG39" s="144">
        <v>23</v>
      </c>
      <c r="BH39" s="113">
        <f t="shared" si="0"/>
        <v>84.5</v>
      </c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</row>
    <row r="40" spans="1:72" s="20" customFormat="1" ht="25.5" thickBot="1">
      <c r="A40" s="215">
        <v>26</v>
      </c>
      <c r="B40" s="336">
        <v>35220557</v>
      </c>
      <c r="C40" s="337" t="s">
        <v>433</v>
      </c>
      <c r="D40" s="144">
        <v>3</v>
      </c>
      <c r="E40" s="144">
        <v>4</v>
      </c>
      <c r="F40" s="144">
        <v>3</v>
      </c>
      <c r="G40" s="144"/>
      <c r="H40" s="90"/>
      <c r="I40" s="90"/>
      <c r="J40" s="133"/>
      <c r="K40" s="144">
        <v>2</v>
      </c>
      <c r="L40" s="144">
        <v>2</v>
      </c>
      <c r="M40" s="144">
        <v>2</v>
      </c>
      <c r="N40" s="144">
        <v>3.5</v>
      </c>
      <c r="O40" s="89"/>
      <c r="P40" s="89"/>
      <c r="Q40" s="133"/>
      <c r="R40" s="126">
        <v>1</v>
      </c>
      <c r="S40" s="98"/>
      <c r="T40" s="144"/>
      <c r="U40" s="126">
        <v>1</v>
      </c>
      <c r="V40" s="89"/>
      <c r="W40" s="89"/>
      <c r="X40" s="133"/>
      <c r="Y40" s="84"/>
      <c r="Z40" s="89"/>
      <c r="AA40" s="89"/>
      <c r="AB40" s="90"/>
      <c r="AC40" s="90"/>
      <c r="AD40" s="90"/>
      <c r="AE40" s="144">
        <v>4</v>
      </c>
      <c r="AF40" s="132"/>
      <c r="AG40" s="90"/>
      <c r="AH40" s="90"/>
      <c r="AI40" s="90"/>
      <c r="AJ40" s="144"/>
      <c r="AK40" s="144">
        <v>4</v>
      </c>
      <c r="AL40" s="90"/>
      <c r="AM40" s="224"/>
      <c r="AN40" s="90"/>
      <c r="AO40" s="90"/>
      <c r="AP40" s="90"/>
      <c r="AQ40" s="90"/>
      <c r="AR40" s="90"/>
      <c r="AS40" s="144">
        <v>19.5</v>
      </c>
      <c r="AT40" s="273">
        <v>6</v>
      </c>
      <c r="AU40" s="144">
        <v>4.5</v>
      </c>
      <c r="AV40" s="338">
        <v>7.5</v>
      </c>
      <c r="AW40" s="273">
        <v>23</v>
      </c>
      <c r="AX40" s="132"/>
      <c r="AY40" s="90"/>
      <c r="AZ40" s="133"/>
      <c r="BA40" s="144">
        <v>12</v>
      </c>
      <c r="BB40" s="144">
        <v>10.5</v>
      </c>
      <c r="BC40" s="144">
        <v>13.5</v>
      </c>
      <c r="BD40" s="273">
        <v>26.5</v>
      </c>
      <c r="BE40" s="144"/>
      <c r="BF40" s="144">
        <v>4</v>
      </c>
      <c r="BG40" s="144">
        <v>23.5</v>
      </c>
      <c r="BH40" s="113">
        <f t="shared" si="0"/>
        <v>90</v>
      </c>
      <c r="BI40" s="677"/>
      <c r="BJ40" s="678"/>
      <c r="BK40" s="678"/>
      <c r="BL40" s="678"/>
      <c r="BM40" s="678"/>
      <c r="BN40" s="678"/>
      <c r="BO40" s="678"/>
      <c r="BP40" s="678"/>
      <c r="BQ40" s="678"/>
      <c r="BR40" s="678"/>
      <c r="BS40" s="679"/>
    </row>
    <row r="41" spans="1:72" s="20" customFormat="1" ht="25.5" thickBot="1">
      <c r="A41" s="215">
        <v>27</v>
      </c>
      <c r="B41" s="336">
        <v>35220713</v>
      </c>
      <c r="C41" s="337" t="s">
        <v>434</v>
      </c>
      <c r="D41" s="144">
        <v>3</v>
      </c>
      <c r="E41" s="144">
        <v>4</v>
      </c>
      <c r="F41" s="144">
        <v>3</v>
      </c>
      <c r="G41" s="144"/>
      <c r="H41" s="90"/>
      <c r="I41" s="90"/>
      <c r="J41" s="133"/>
      <c r="K41" s="144">
        <v>1.5</v>
      </c>
      <c r="L41" s="144">
        <v>2</v>
      </c>
      <c r="M41" s="144">
        <v>2</v>
      </c>
      <c r="N41" s="144">
        <v>3.5</v>
      </c>
      <c r="O41" s="89"/>
      <c r="P41" s="89"/>
      <c r="Q41" s="133"/>
      <c r="R41" s="126">
        <v>1</v>
      </c>
      <c r="S41" s="98"/>
      <c r="T41" s="144"/>
      <c r="U41" s="126">
        <v>1</v>
      </c>
      <c r="V41" s="89"/>
      <c r="W41" s="89"/>
      <c r="X41" s="133"/>
      <c r="Y41" s="84"/>
      <c r="Z41" s="89"/>
      <c r="AA41" s="89"/>
      <c r="AB41" s="90"/>
      <c r="AC41" s="90"/>
      <c r="AD41" s="90"/>
      <c r="AE41" s="144">
        <v>4</v>
      </c>
      <c r="AF41" s="132"/>
      <c r="AG41" s="90"/>
      <c r="AH41" s="90"/>
      <c r="AI41" s="90"/>
      <c r="AJ41" s="144"/>
      <c r="AK41" s="144">
        <v>4</v>
      </c>
      <c r="AL41" s="90"/>
      <c r="AM41" s="224"/>
      <c r="AN41" s="90"/>
      <c r="AO41" s="90"/>
      <c r="AP41" s="90"/>
      <c r="AQ41" s="90"/>
      <c r="AR41" s="90"/>
      <c r="AS41" s="144">
        <v>19.5</v>
      </c>
      <c r="AT41" s="273">
        <v>8</v>
      </c>
      <c r="AU41" s="144">
        <v>4.5</v>
      </c>
      <c r="AV41" s="338">
        <v>8.5</v>
      </c>
      <c r="AW41" s="273">
        <v>23.5</v>
      </c>
      <c r="AX41" s="132"/>
      <c r="AY41" s="90"/>
      <c r="AZ41" s="133"/>
      <c r="BA41" s="144">
        <v>13.5</v>
      </c>
      <c r="BB41" s="144">
        <v>10.5</v>
      </c>
      <c r="BC41" s="144">
        <v>14.5</v>
      </c>
      <c r="BD41" s="273">
        <v>27</v>
      </c>
      <c r="BE41" s="144"/>
      <c r="BF41" s="144">
        <v>4</v>
      </c>
      <c r="BG41" s="144">
        <v>23.5</v>
      </c>
      <c r="BH41" s="113">
        <f t="shared" si="0"/>
        <v>93</v>
      </c>
      <c r="BI41" s="677"/>
      <c r="BJ41" s="678"/>
      <c r="BK41" s="678"/>
      <c r="BL41" s="678"/>
      <c r="BM41" s="678"/>
      <c r="BN41" s="678"/>
      <c r="BO41" s="678"/>
      <c r="BP41" s="678"/>
      <c r="BQ41" s="678"/>
      <c r="BR41" s="678"/>
      <c r="BS41" s="679"/>
    </row>
    <row r="42" spans="1:72" s="20" customFormat="1" ht="25.5" thickBot="1">
      <c r="A42" s="215">
        <v>28</v>
      </c>
      <c r="B42" s="342">
        <v>35220745</v>
      </c>
      <c r="C42" s="277" t="s">
        <v>435</v>
      </c>
      <c r="D42" s="144">
        <v>3</v>
      </c>
      <c r="E42" s="144">
        <v>3</v>
      </c>
      <c r="F42" s="144">
        <v>2</v>
      </c>
      <c r="G42" s="144"/>
      <c r="H42" s="90"/>
      <c r="I42" s="90"/>
      <c r="J42" s="133"/>
      <c r="K42" s="144">
        <v>1.5</v>
      </c>
      <c r="L42" s="144">
        <v>2</v>
      </c>
      <c r="M42" s="144">
        <v>2</v>
      </c>
      <c r="N42" s="144">
        <v>3</v>
      </c>
      <c r="O42" s="89"/>
      <c r="P42" s="89"/>
      <c r="Q42" s="133"/>
      <c r="R42" s="126">
        <v>1</v>
      </c>
      <c r="S42" s="98"/>
      <c r="T42" s="144"/>
      <c r="U42" s="126">
        <v>1</v>
      </c>
      <c r="V42" s="89"/>
      <c r="W42" s="89"/>
      <c r="X42" s="133"/>
      <c r="Y42" s="84"/>
      <c r="Z42" s="89"/>
      <c r="AA42" s="89"/>
      <c r="AB42" s="90"/>
      <c r="AC42" s="90"/>
      <c r="AD42" s="90"/>
      <c r="AE42" s="144">
        <v>4</v>
      </c>
      <c r="AF42" s="132"/>
      <c r="AG42" s="90"/>
      <c r="AH42" s="90"/>
      <c r="AI42" s="90"/>
      <c r="AJ42" s="144"/>
      <c r="AK42" s="144">
        <v>4</v>
      </c>
      <c r="AL42" s="90"/>
      <c r="AM42" s="224"/>
      <c r="AN42" s="90"/>
      <c r="AO42" s="90"/>
      <c r="AP42" s="90"/>
      <c r="AQ42" s="90"/>
      <c r="AR42" s="90"/>
      <c r="AS42" s="144">
        <v>19.5</v>
      </c>
      <c r="AT42" s="278">
        <v>8</v>
      </c>
      <c r="AU42" s="144">
        <v>5</v>
      </c>
      <c r="AV42" s="343">
        <v>7</v>
      </c>
      <c r="AW42" s="278">
        <v>20.5</v>
      </c>
      <c r="AX42" s="132"/>
      <c r="AY42" s="90"/>
      <c r="AZ42" s="133"/>
      <c r="BA42" s="144">
        <v>13.5</v>
      </c>
      <c r="BB42" s="144">
        <v>10</v>
      </c>
      <c r="BC42" s="144">
        <v>12</v>
      </c>
      <c r="BD42" s="278">
        <v>23.5</v>
      </c>
      <c r="BE42" s="144"/>
      <c r="BF42" s="144">
        <v>4</v>
      </c>
      <c r="BG42" s="144">
        <v>23.5</v>
      </c>
      <c r="BH42" s="113">
        <f t="shared" si="0"/>
        <v>86.5</v>
      </c>
      <c r="BI42" s="677"/>
      <c r="BJ42" s="678"/>
      <c r="BK42" s="678"/>
      <c r="BL42" s="678"/>
      <c r="BM42" s="678"/>
      <c r="BN42" s="678"/>
      <c r="BO42" s="678"/>
      <c r="BP42" s="678"/>
      <c r="BQ42" s="678"/>
      <c r="BR42" s="678"/>
      <c r="BS42" s="679"/>
    </row>
    <row r="43" spans="1:72" s="20" customFormat="1" thickTop="1" thickBot="1">
      <c r="A43" s="700" t="s">
        <v>115</v>
      </c>
      <c r="B43" s="701"/>
      <c r="C43" s="702"/>
      <c r="D43" s="187">
        <f t="shared" ref="D43:AI43" si="3">(SUM(D15:D42))/$BO$10</f>
        <v>2.6875</v>
      </c>
      <c r="E43" s="187">
        <f t="shared" si="3"/>
        <v>3.5</v>
      </c>
      <c r="F43" s="187">
        <f t="shared" si="3"/>
        <v>2.5</v>
      </c>
      <c r="G43" s="187">
        <f t="shared" si="3"/>
        <v>0</v>
      </c>
      <c r="H43" s="187">
        <f t="shared" si="3"/>
        <v>0</v>
      </c>
      <c r="I43" s="187">
        <f t="shared" si="3"/>
        <v>0</v>
      </c>
      <c r="J43" s="187">
        <f t="shared" si="3"/>
        <v>0</v>
      </c>
      <c r="K43" s="188">
        <f t="shared" si="3"/>
        <v>1.7083333333333333</v>
      </c>
      <c r="L43" s="188">
        <f t="shared" si="3"/>
        <v>2</v>
      </c>
      <c r="M43" s="188">
        <f t="shared" si="3"/>
        <v>1.9583333333333333</v>
      </c>
      <c r="N43" s="188">
        <f t="shared" si="3"/>
        <v>3.3125</v>
      </c>
      <c r="O43" s="188">
        <f t="shared" si="3"/>
        <v>0</v>
      </c>
      <c r="P43" s="188">
        <f t="shared" si="3"/>
        <v>0</v>
      </c>
      <c r="Q43" s="188">
        <f t="shared" si="3"/>
        <v>0</v>
      </c>
      <c r="R43" s="188">
        <f t="shared" si="3"/>
        <v>1.1666666666666667</v>
      </c>
      <c r="S43" s="188">
        <f t="shared" si="3"/>
        <v>0</v>
      </c>
      <c r="T43" s="188">
        <f t="shared" si="3"/>
        <v>0</v>
      </c>
      <c r="U43" s="188">
        <f t="shared" si="3"/>
        <v>1.1666666666666667</v>
      </c>
      <c r="V43" s="188">
        <f t="shared" si="3"/>
        <v>0</v>
      </c>
      <c r="W43" s="188">
        <f t="shared" si="3"/>
        <v>0</v>
      </c>
      <c r="X43" s="188">
        <f t="shared" si="3"/>
        <v>0</v>
      </c>
      <c r="Y43" s="188">
        <f t="shared" si="3"/>
        <v>0</v>
      </c>
      <c r="Z43" s="188">
        <f t="shared" si="3"/>
        <v>0</v>
      </c>
      <c r="AA43" s="188">
        <f t="shared" si="3"/>
        <v>0</v>
      </c>
      <c r="AB43" s="188">
        <f t="shared" si="3"/>
        <v>0</v>
      </c>
      <c r="AC43" s="188">
        <f t="shared" si="3"/>
        <v>0</v>
      </c>
      <c r="AD43" s="188">
        <f t="shared" si="3"/>
        <v>0</v>
      </c>
      <c r="AE43" s="188">
        <f t="shared" si="3"/>
        <v>4.666666666666667</v>
      </c>
      <c r="AF43" s="188">
        <f t="shared" si="3"/>
        <v>0</v>
      </c>
      <c r="AG43" s="188">
        <f t="shared" si="3"/>
        <v>0</v>
      </c>
      <c r="AH43" s="188">
        <f t="shared" si="3"/>
        <v>0</v>
      </c>
      <c r="AI43" s="188">
        <f t="shared" si="3"/>
        <v>0</v>
      </c>
      <c r="AJ43" s="188">
        <f t="shared" ref="AJ43:BG43" si="4">(SUM(AJ15:AJ42))/$BO$10</f>
        <v>0</v>
      </c>
      <c r="AK43" s="188">
        <f t="shared" si="4"/>
        <v>4.666666666666667</v>
      </c>
      <c r="AL43" s="188">
        <f t="shared" si="4"/>
        <v>0</v>
      </c>
      <c r="AM43" s="188">
        <f t="shared" si="4"/>
        <v>0</v>
      </c>
      <c r="AN43" s="188">
        <f t="shared" si="4"/>
        <v>0</v>
      </c>
      <c r="AO43" s="188">
        <f t="shared" si="4"/>
        <v>0</v>
      </c>
      <c r="AP43" s="188">
        <f t="shared" si="4"/>
        <v>0</v>
      </c>
      <c r="AQ43" s="188">
        <f t="shared" si="4"/>
        <v>0</v>
      </c>
      <c r="AR43" s="188">
        <f t="shared" si="4"/>
        <v>0</v>
      </c>
      <c r="AS43" s="188">
        <f t="shared" si="4"/>
        <v>18.458333333333332</v>
      </c>
      <c r="AT43" s="188">
        <f t="shared" si="4"/>
        <v>7.583333333333333</v>
      </c>
      <c r="AU43" s="188">
        <f t="shared" si="4"/>
        <v>4.416666666666667</v>
      </c>
      <c r="AV43" s="188">
        <f t="shared" si="4"/>
        <v>6.541666666666667</v>
      </c>
      <c r="AW43" s="188">
        <f t="shared" si="4"/>
        <v>20.541666666666668</v>
      </c>
      <c r="AX43" s="188">
        <f t="shared" si="4"/>
        <v>0</v>
      </c>
      <c r="AY43" s="188">
        <f t="shared" si="4"/>
        <v>0</v>
      </c>
      <c r="AZ43" s="188">
        <f t="shared" si="4"/>
        <v>0</v>
      </c>
      <c r="BA43" s="190">
        <f t="shared" si="4"/>
        <v>13.145833333333334</v>
      </c>
      <c r="BB43" s="190">
        <f t="shared" si="4"/>
        <v>9.8958333333333339</v>
      </c>
      <c r="BC43" s="190">
        <f t="shared" si="4"/>
        <v>12.625</v>
      </c>
      <c r="BD43" s="190">
        <f t="shared" si="4"/>
        <v>23.8125</v>
      </c>
      <c r="BE43" s="190">
        <f t="shared" si="4"/>
        <v>0</v>
      </c>
      <c r="BF43" s="190">
        <f t="shared" si="4"/>
        <v>4.666666666666667</v>
      </c>
      <c r="BG43" s="190">
        <f t="shared" si="4"/>
        <v>23.166666666666668</v>
      </c>
      <c r="BH43" s="113"/>
      <c r="BI43" s="677"/>
      <c r="BJ43" s="678"/>
      <c r="BK43" s="678"/>
      <c r="BL43" s="678"/>
      <c r="BM43" s="678"/>
      <c r="BN43" s="678"/>
      <c r="BO43" s="678"/>
      <c r="BP43" s="678"/>
      <c r="BQ43" s="678"/>
      <c r="BR43" s="678"/>
      <c r="BS43" s="679"/>
    </row>
    <row r="44" spans="1:72" s="20" customFormat="1" thickTop="1" thickBot="1">
      <c r="A44" s="703" t="s">
        <v>116</v>
      </c>
      <c r="B44" s="704"/>
      <c r="C44" s="705"/>
      <c r="D44" s="191">
        <f t="shared" ref="D44:J44" si="5">D43/BK19</f>
        <v>0.89583333333333337</v>
      </c>
      <c r="E44" s="191">
        <f t="shared" si="5"/>
        <v>0.875</v>
      </c>
      <c r="F44" s="191">
        <f t="shared" si="5"/>
        <v>0.83333333333333337</v>
      </c>
      <c r="G44" s="191" t="e">
        <f t="shared" si="5"/>
        <v>#DIV/0!</v>
      </c>
      <c r="H44" s="191" t="e">
        <f t="shared" si="5"/>
        <v>#DIV/0!</v>
      </c>
      <c r="I44" s="191" t="e">
        <f t="shared" si="5"/>
        <v>#DIV/0!</v>
      </c>
      <c r="J44" s="191" t="e">
        <f t="shared" si="5"/>
        <v>#DIV/0!</v>
      </c>
      <c r="K44" s="191">
        <f t="shared" ref="K44:Q44" si="6">K43/BK20</f>
        <v>0.85416666666666663</v>
      </c>
      <c r="L44" s="191">
        <f t="shared" si="6"/>
        <v>1</v>
      </c>
      <c r="M44" s="191">
        <f t="shared" si="6"/>
        <v>0.97916666666666663</v>
      </c>
      <c r="N44" s="191">
        <f t="shared" si="6"/>
        <v>0.828125</v>
      </c>
      <c r="O44" s="191" t="e">
        <f t="shared" si="6"/>
        <v>#DIV/0!</v>
      </c>
      <c r="P44" s="191" t="e">
        <f t="shared" si="6"/>
        <v>#DIV/0!</v>
      </c>
      <c r="Q44" s="191" t="e">
        <f t="shared" si="6"/>
        <v>#DIV/0!</v>
      </c>
      <c r="R44" s="191">
        <f t="shared" ref="R44:X44" si="7">R43/BK16</f>
        <v>1.1666666666666667</v>
      </c>
      <c r="S44" s="191" t="e">
        <f t="shared" si="7"/>
        <v>#DIV/0!</v>
      </c>
      <c r="T44" s="191">
        <f t="shared" si="7"/>
        <v>0</v>
      </c>
      <c r="U44" s="191" t="e">
        <f t="shared" si="7"/>
        <v>#DIV/0!</v>
      </c>
      <c r="V44" s="191" t="e">
        <f t="shared" si="7"/>
        <v>#DIV/0!</v>
      </c>
      <c r="W44" s="191" t="e">
        <f t="shared" si="7"/>
        <v>#DIV/0!</v>
      </c>
      <c r="X44" s="191" t="e">
        <f t="shared" si="7"/>
        <v>#DIV/0!</v>
      </c>
      <c r="Y44" s="192" t="e">
        <f t="shared" ref="Y44:AE44" si="8">Y43/BK17</f>
        <v>#DIV/0!</v>
      </c>
      <c r="Z44" s="192" t="e">
        <f t="shared" si="8"/>
        <v>#DIV/0!</v>
      </c>
      <c r="AA44" s="192" t="e">
        <f t="shared" si="8"/>
        <v>#DIV/0!</v>
      </c>
      <c r="AB44" s="192" t="e">
        <f t="shared" si="8"/>
        <v>#DIV/0!</v>
      </c>
      <c r="AC44" s="192" t="e">
        <f t="shared" si="8"/>
        <v>#DIV/0!</v>
      </c>
      <c r="AD44" s="192" t="e">
        <f t="shared" si="8"/>
        <v>#DIV/0!</v>
      </c>
      <c r="AE44" s="192">
        <f t="shared" si="8"/>
        <v>1.1666666666666667</v>
      </c>
      <c r="AF44" s="193" t="e">
        <f t="shared" ref="AF44:AL44" si="9">AF43/BK18</f>
        <v>#DIV/0!</v>
      </c>
      <c r="AG44" s="193" t="e">
        <f t="shared" si="9"/>
        <v>#DIV/0!</v>
      </c>
      <c r="AH44" s="193" t="e">
        <f t="shared" si="9"/>
        <v>#DIV/0!</v>
      </c>
      <c r="AI44" s="193" t="e">
        <f t="shared" si="9"/>
        <v>#DIV/0!</v>
      </c>
      <c r="AJ44" s="193" t="e">
        <f t="shared" si="9"/>
        <v>#DIV/0!</v>
      </c>
      <c r="AK44" s="193">
        <f t="shared" si="9"/>
        <v>1.1666666666666667</v>
      </c>
      <c r="AL44" s="193" t="e">
        <f t="shared" si="9"/>
        <v>#DIV/0!</v>
      </c>
      <c r="AM44" s="194" t="e">
        <f t="shared" ref="AM44:AS44" si="10">AM43/BK21</f>
        <v>#DIV/0!</v>
      </c>
      <c r="AN44" s="194" t="e">
        <f t="shared" si="10"/>
        <v>#DIV/0!</v>
      </c>
      <c r="AO44" s="194" t="e">
        <f t="shared" si="10"/>
        <v>#DIV/0!</v>
      </c>
      <c r="AP44" s="194" t="e">
        <f t="shared" si="10"/>
        <v>#DIV/0!</v>
      </c>
      <c r="AQ44" s="194" t="e">
        <f t="shared" si="10"/>
        <v>#DIV/0!</v>
      </c>
      <c r="AR44" s="194" t="e">
        <f t="shared" si="10"/>
        <v>#DIV/0!</v>
      </c>
      <c r="AS44" s="194">
        <f t="shared" si="10"/>
        <v>0.92291666666666661</v>
      </c>
      <c r="AT44" s="195">
        <f t="shared" ref="AT44:AZ44" si="11">AT43/BK22</f>
        <v>0.94791666666666663</v>
      </c>
      <c r="AU44" s="195">
        <f t="shared" si="11"/>
        <v>0.88333333333333341</v>
      </c>
      <c r="AV44" s="195">
        <f t="shared" si="11"/>
        <v>0.65416666666666667</v>
      </c>
      <c r="AW44" s="195">
        <f t="shared" si="11"/>
        <v>0.76080246913580252</v>
      </c>
      <c r="AX44" s="195" t="e">
        <f t="shared" si="11"/>
        <v>#DIV/0!</v>
      </c>
      <c r="AY44" s="195" t="e">
        <f t="shared" si="11"/>
        <v>#DIV/0!</v>
      </c>
      <c r="AZ44" s="195" t="e">
        <f t="shared" si="11"/>
        <v>#DIV/0!</v>
      </c>
      <c r="BA44" s="196">
        <f t="shared" ref="BA44:BG44" si="12">BA43/BK24</f>
        <v>0.93898809523809523</v>
      </c>
      <c r="BB44" s="196">
        <f t="shared" si="12"/>
        <v>0.89962121212121215</v>
      </c>
      <c r="BC44" s="196">
        <f t="shared" si="12"/>
        <v>0.7890625</v>
      </c>
      <c r="BD44" s="196">
        <f t="shared" si="12"/>
        <v>0.76814516129032262</v>
      </c>
      <c r="BE44" s="196" t="e">
        <f t="shared" si="12"/>
        <v>#DIV/0!</v>
      </c>
      <c r="BF44" s="196">
        <f t="shared" si="12"/>
        <v>1.1666666666666667</v>
      </c>
      <c r="BG44" s="196">
        <f t="shared" si="12"/>
        <v>0.96527777777777779</v>
      </c>
      <c r="BH44" s="197"/>
      <c r="BI44" s="680"/>
      <c r="BJ44" s="681"/>
      <c r="BK44" s="681"/>
      <c r="BL44" s="681"/>
      <c r="BM44" s="681"/>
      <c r="BN44" s="681"/>
      <c r="BO44" s="681"/>
      <c r="BP44" s="681"/>
      <c r="BQ44" s="681"/>
      <c r="BR44" s="681"/>
      <c r="BS44" s="682"/>
    </row>
    <row r="45" spans="1:72" s="20" customFormat="1" ht="13.5" thickTop="1">
      <c r="B45" s="198"/>
      <c r="L45" s="199"/>
      <c r="BA45" s="200"/>
      <c r="BC45" s="201"/>
      <c r="BE45" s="201"/>
      <c r="BF45" s="201"/>
      <c r="BG45" s="201"/>
    </row>
    <row r="46" spans="1:72" s="20" customFormat="1" ht="12.75">
      <c r="A46" s="706" t="s">
        <v>318</v>
      </c>
      <c r="B46" s="706"/>
      <c r="C46" s="707"/>
      <c r="D46" s="707"/>
      <c r="E46" s="707"/>
      <c r="F46" s="707"/>
      <c r="G46" s="707"/>
      <c r="H46" s="203"/>
      <c r="I46" s="203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06"/>
      <c r="Z46" s="204"/>
      <c r="AA46" s="709" t="s">
        <v>319</v>
      </c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709"/>
      <c r="AN46" s="709"/>
      <c r="AO46" s="709"/>
      <c r="AP46" s="709"/>
      <c r="AQ46" s="709"/>
      <c r="AR46" s="709"/>
      <c r="AS46" s="709"/>
      <c r="AT46" s="709"/>
      <c r="AU46" s="709"/>
      <c r="AV46" s="709"/>
      <c r="AW46" s="709"/>
      <c r="AX46" s="709"/>
      <c r="AY46" s="709"/>
      <c r="AZ46" s="709"/>
      <c r="BA46" s="709"/>
      <c r="BB46" s="709"/>
      <c r="BC46" s="709"/>
      <c r="BD46" s="709"/>
      <c r="BE46" s="709"/>
      <c r="BF46" s="709"/>
      <c r="BG46" s="709"/>
      <c r="BH46" s="708"/>
      <c r="BI46" s="708"/>
      <c r="BJ46" s="708"/>
      <c r="BK46" s="708"/>
      <c r="BL46" s="708"/>
      <c r="BM46" s="708"/>
      <c r="BN46" s="708"/>
      <c r="BO46" s="205"/>
      <c r="BP46" s="706" t="s">
        <v>120</v>
      </c>
      <c r="BQ46" s="706"/>
      <c r="BR46" s="706"/>
      <c r="BS46" s="706"/>
    </row>
    <row r="47" spans="1:72" s="20" customFormat="1" ht="12.75">
      <c r="B47" s="198"/>
    </row>
    <row r="48" spans="1:72" s="20" customFormat="1" ht="12.75">
      <c r="B48" s="206" t="s">
        <v>121</v>
      </c>
      <c r="G48" s="709" t="s">
        <v>122</v>
      </c>
      <c r="H48" s="709"/>
      <c r="I48" s="709"/>
      <c r="J48" s="709"/>
      <c r="K48" s="709"/>
      <c r="L48" s="709"/>
      <c r="M48" s="709"/>
      <c r="N48" s="709"/>
      <c r="O48" s="709"/>
      <c r="P48" s="709"/>
      <c r="Q48" s="709"/>
      <c r="R48" s="709"/>
      <c r="S48" s="709"/>
      <c r="T48" s="709"/>
      <c r="U48" s="709"/>
      <c r="V48" s="709"/>
      <c r="W48" s="709"/>
      <c r="AE48" s="710" t="s">
        <v>202</v>
      </c>
      <c r="AF48" s="710"/>
      <c r="AG48" s="710"/>
      <c r="AH48" s="710"/>
      <c r="AI48" s="710"/>
      <c r="AJ48" s="710"/>
      <c r="AK48" s="710"/>
      <c r="AL48" s="710"/>
      <c r="AM48" s="710"/>
      <c r="AN48" s="710"/>
      <c r="AO48" s="710"/>
      <c r="AP48" s="710"/>
      <c r="AQ48" s="710"/>
      <c r="AR48" s="710"/>
      <c r="AS48" s="710"/>
      <c r="AT48" s="710"/>
      <c r="AU48" s="710"/>
      <c r="AV48" s="710"/>
      <c r="AW48" s="710"/>
      <c r="AX48" s="710"/>
      <c r="AY48" s="710"/>
      <c r="AZ48" s="710"/>
      <c r="BA48" s="710"/>
      <c r="BB48" s="710"/>
      <c r="BC48" s="710"/>
      <c r="BD48" s="710"/>
      <c r="BE48" s="710"/>
      <c r="BF48" s="710"/>
      <c r="BG48" s="710"/>
      <c r="BN48" s="711" t="s">
        <v>124</v>
      </c>
      <c r="BO48" s="711"/>
      <c r="BP48" s="711"/>
      <c r="BQ48" s="711"/>
      <c r="BR48" s="711"/>
      <c r="BS48" s="204"/>
      <c r="BT48" s="204"/>
    </row>
    <row r="49" spans="2:71" s="20" customFormat="1" ht="12.75">
      <c r="B49" s="198"/>
    </row>
    <row r="50" spans="2:71" s="20" customFormat="1" ht="15" thickBot="1">
      <c r="B50" s="198"/>
      <c r="BH50" s="46"/>
      <c r="BI50" s="46"/>
      <c r="BJ50" s="46"/>
      <c r="BR50"/>
    </row>
    <row r="51" spans="2:71" s="20" customFormat="1" ht="15" thickTop="1">
      <c r="B51" s="198"/>
      <c r="BH51" s="40"/>
      <c r="BI51" s="40"/>
      <c r="BJ51" s="40"/>
      <c r="BK51" s="207" t="str">
        <f>BK15</f>
        <v>a1</v>
      </c>
      <c r="BL51" s="207" t="str">
        <f t="shared" ref="BL51:BQ51" si="13">BL15</f>
        <v>a2</v>
      </c>
      <c r="BM51" s="207" t="str">
        <f t="shared" si="13"/>
        <v>b1</v>
      </c>
      <c r="BN51" s="207" t="str">
        <f t="shared" si="13"/>
        <v>b2</v>
      </c>
      <c r="BO51" s="207" t="str">
        <f t="shared" si="13"/>
        <v>c2</v>
      </c>
      <c r="BP51" s="207" t="str">
        <f t="shared" si="13"/>
        <v>d2</v>
      </c>
      <c r="BQ51" s="207" t="str">
        <f t="shared" si="13"/>
        <v>e1</v>
      </c>
      <c r="BR51"/>
      <c r="BS51" s="208"/>
    </row>
    <row r="52" spans="2:71" s="20" customFormat="1">
      <c r="B52" s="198"/>
      <c r="BH52" s="209"/>
      <c r="BI52" s="210"/>
      <c r="BJ52" s="210"/>
      <c r="BK52" s="231">
        <v>0.2</v>
      </c>
      <c r="BL52" s="231">
        <v>0.2</v>
      </c>
      <c r="BM52" s="231">
        <v>0.2</v>
      </c>
      <c r="BN52" s="231">
        <v>0.2</v>
      </c>
      <c r="BO52" s="231">
        <v>0.2</v>
      </c>
      <c r="BP52" s="231">
        <v>0.2</v>
      </c>
      <c r="BQ52" s="231">
        <v>0.2</v>
      </c>
      <c r="BR52"/>
    </row>
    <row r="53" spans="2:71" s="20" customFormat="1">
      <c r="B53" s="198"/>
      <c r="BH53" s="46"/>
      <c r="BI53" s="212"/>
      <c r="BJ53" s="212"/>
      <c r="BK53" s="231">
        <v>0.8</v>
      </c>
      <c r="BL53" s="231">
        <v>0.8</v>
      </c>
      <c r="BM53" s="231">
        <v>0.8</v>
      </c>
      <c r="BN53" s="231">
        <v>0.8</v>
      </c>
      <c r="BO53" s="231">
        <v>0.8</v>
      </c>
      <c r="BP53" s="231">
        <v>0.8</v>
      </c>
      <c r="BQ53" s="231">
        <v>0.8</v>
      </c>
      <c r="BR53"/>
    </row>
    <row r="54" spans="2:71" s="20" customFormat="1" ht="15" customHeight="1" thickBot="1">
      <c r="B54" s="198"/>
      <c r="BE54"/>
      <c r="BK54" s="213">
        <f>BA44</f>
        <v>0.93898809523809523</v>
      </c>
      <c r="BL54" s="213">
        <f t="shared" ref="BL54:BQ54" si="14">BB44</f>
        <v>0.89962121212121215</v>
      </c>
      <c r="BM54" s="213">
        <f t="shared" si="14"/>
        <v>0.7890625</v>
      </c>
      <c r="BN54" s="213">
        <f t="shared" si="14"/>
        <v>0.76814516129032262</v>
      </c>
      <c r="BO54" s="213" t="e">
        <f t="shared" si="14"/>
        <v>#DIV/0!</v>
      </c>
      <c r="BP54" s="213">
        <f t="shared" si="14"/>
        <v>1.1666666666666667</v>
      </c>
      <c r="BQ54" s="213">
        <f t="shared" si="14"/>
        <v>0.96527777777777779</v>
      </c>
      <c r="BR54"/>
    </row>
    <row r="55" spans="2:71" s="11" customFormat="1" ht="12" thickTop="1">
      <c r="B55" s="214"/>
      <c r="BP55" s="344"/>
    </row>
  </sheetData>
  <protectedRanges>
    <protectedRange sqref="AX21:AZ42 BH15:BH42 AZ45 B43:BH44 H21:J42 AL21:AR42 AF21:AI42 V21:AD42 O21:S42 U15:U42" name="نطاق3"/>
    <protectedRange sqref="C46" name="نطاق4_1"/>
    <protectedRange sqref="BK54:BQ54 C28:C42" name="نطاق3_1"/>
    <protectedRange sqref="C15 C21:C23" name="نطاق3_1_1"/>
    <protectedRange sqref="C17:C19" name="نطاق3_1_1_1"/>
    <protectedRange sqref="B15" name="نطاق3_1_2"/>
    <protectedRange sqref="H15:J20 AX15:AZ20 AL15:AR20 AS15:AW42 AF15:AI20 V15:AD20 T15:T42 D15:G42 O15:S20 K15:N42 AJ15:AK42 BA15:BG42 AE15:AE42" name="نطاق3_2"/>
    <protectedRange sqref="C10" name="نطاق2_1_1"/>
  </protectedRanges>
  <mergeCells count="60">
    <mergeCell ref="BH46:BN46"/>
    <mergeCell ref="BP46:BS46"/>
    <mergeCell ref="G48:W48"/>
    <mergeCell ref="AE48:BG48"/>
    <mergeCell ref="BN48:BR48"/>
    <mergeCell ref="AA46:BG46"/>
    <mergeCell ref="A43:C43"/>
    <mergeCell ref="A44:C44"/>
    <mergeCell ref="A46:B46"/>
    <mergeCell ref="C46:G46"/>
    <mergeCell ref="J46:X46"/>
    <mergeCell ref="BI29:BS44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5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436</v>
      </c>
      <c r="D9" s="639"/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 t="s">
        <v>28</v>
      </c>
      <c r="AF9" s="18"/>
      <c r="AG9" s="18"/>
      <c r="AH9" s="18"/>
      <c r="AI9" s="18" t="s">
        <v>28</v>
      </c>
      <c r="AJ9" s="18"/>
      <c r="AK9" s="18"/>
      <c r="AL9" s="18"/>
      <c r="AM9" s="18" t="s">
        <v>28</v>
      </c>
      <c r="AN9" s="636"/>
      <c r="AO9" s="636"/>
      <c r="AP9" s="636"/>
      <c r="AQ9" s="636"/>
      <c r="BH9" s="644"/>
      <c r="BI9" s="644"/>
      <c r="BJ9" s="644"/>
      <c r="BK9" s="644"/>
      <c r="BL9" s="25"/>
      <c r="BM9" s="25"/>
      <c r="BN9" s="26"/>
      <c r="BO9" s="26">
        <v>212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27" t="s">
        <v>437</v>
      </c>
      <c r="D10" s="654"/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7"/>
      <c r="BO10" s="37">
        <v>42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58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345" t="s">
        <v>6</v>
      </c>
      <c r="E14" s="59" t="s">
        <v>7</v>
      </c>
      <c r="F14" s="346" t="s">
        <v>10</v>
      </c>
      <c r="G14" s="346" t="s">
        <v>11</v>
      </c>
      <c r="H14" s="61" t="s">
        <v>15</v>
      </c>
      <c r="I14" s="61" t="s">
        <v>19</v>
      </c>
      <c r="J14" s="62" t="s">
        <v>22</v>
      </c>
      <c r="K14" s="345" t="s">
        <v>6</v>
      </c>
      <c r="L14" s="59" t="s">
        <v>7</v>
      </c>
      <c r="M14" s="345" t="s">
        <v>10</v>
      </c>
      <c r="N14" s="345" t="s">
        <v>11</v>
      </c>
      <c r="O14" s="60" t="s">
        <v>15</v>
      </c>
      <c r="P14" s="60" t="s">
        <v>19</v>
      </c>
      <c r="Q14" s="62" t="s">
        <v>22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15</v>
      </c>
      <c r="W14" s="60" t="s">
        <v>19</v>
      </c>
      <c r="X14" s="62" t="s">
        <v>22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19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14</v>
      </c>
      <c r="AK14" s="65" t="s">
        <v>18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19</v>
      </c>
      <c r="AS14" s="66" t="s">
        <v>22</v>
      </c>
      <c r="AT14" s="34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11</v>
      </c>
      <c r="BE14" s="61" t="s">
        <v>14</v>
      </c>
      <c r="BF14" s="61" t="s">
        <v>18</v>
      </c>
      <c r="BG14" s="62" t="s">
        <v>22</v>
      </c>
      <c r="BH14" s="57" t="s">
        <v>53</v>
      </c>
    </row>
    <row r="15" spans="1:72" s="20" customFormat="1" ht="16.5" thickTop="1" thickBot="1">
      <c r="A15" s="215">
        <v>1</v>
      </c>
      <c r="B15" s="348">
        <v>321205018</v>
      </c>
      <c r="C15" s="349" t="s">
        <v>438</v>
      </c>
      <c r="D15" s="98">
        <v>4</v>
      </c>
      <c r="E15" s="198"/>
      <c r="F15" s="112">
        <v>1</v>
      </c>
      <c r="G15" s="112">
        <v>3</v>
      </c>
      <c r="H15" s="94"/>
      <c r="I15" s="94"/>
      <c r="J15" s="82"/>
      <c r="K15" s="98">
        <v>4</v>
      </c>
      <c r="L15" s="98"/>
      <c r="M15" s="98">
        <v>2</v>
      </c>
      <c r="N15" s="98">
        <v>2</v>
      </c>
      <c r="O15" s="112"/>
      <c r="P15" s="112"/>
      <c r="Q15" s="125"/>
      <c r="R15" s="98">
        <v>1</v>
      </c>
      <c r="S15" s="98"/>
      <c r="T15" s="98">
        <v>1</v>
      </c>
      <c r="U15" s="98"/>
      <c r="V15" s="112"/>
      <c r="W15" s="112"/>
      <c r="X15" s="125"/>
      <c r="Y15" s="98"/>
      <c r="Z15" s="112"/>
      <c r="AA15" s="112"/>
      <c r="AB15" s="129"/>
      <c r="AC15" s="129"/>
      <c r="AD15" s="129"/>
      <c r="AE15" s="98">
        <v>4</v>
      </c>
      <c r="AF15" s="299"/>
      <c r="AG15" s="94"/>
      <c r="AH15" s="94"/>
      <c r="AI15" s="94"/>
      <c r="AJ15" s="98">
        <v>2</v>
      </c>
      <c r="AK15" s="300">
        <v>2</v>
      </c>
      <c r="AL15" s="94"/>
      <c r="AM15" s="301"/>
      <c r="AN15" s="94"/>
      <c r="AO15" s="94"/>
      <c r="AP15" s="94"/>
      <c r="AQ15" s="94"/>
      <c r="AR15" s="350"/>
      <c r="AS15" s="350">
        <v>13.5</v>
      </c>
      <c r="AT15" s="184">
        <v>4</v>
      </c>
      <c r="AU15" s="104">
        <v>10.5</v>
      </c>
      <c r="AV15" s="104">
        <v>14</v>
      </c>
      <c r="AW15" s="241">
        <v>8</v>
      </c>
      <c r="AX15" s="106"/>
      <c r="AY15" s="99"/>
      <c r="AZ15" s="107"/>
      <c r="BA15" s="109">
        <f>AT15+AM15+AF15+Y15+R15+K15+D15</f>
        <v>13</v>
      </c>
      <c r="BB15" s="109">
        <f t="shared" ref="BB15:BG30" si="0">AU15+AN15+AG15+Z15+S15+L15+E15</f>
        <v>10.5</v>
      </c>
      <c r="BC15" s="109">
        <f t="shared" si="0"/>
        <v>18</v>
      </c>
      <c r="BD15" s="109">
        <f t="shared" si="0"/>
        <v>13</v>
      </c>
      <c r="BE15" s="109">
        <f t="shared" si="0"/>
        <v>2</v>
      </c>
      <c r="BF15" s="109">
        <f t="shared" si="0"/>
        <v>2</v>
      </c>
      <c r="BG15" s="109">
        <f t="shared" si="0"/>
        <v>17.5</v>
      </c>
      <c r="BH15" s="113">
        <f>SUM(BA15:BG15)</f>
        <v>76</v>
      </c>
      <c r="BI15" s="114" t="s">
        <v>50</v>
      </c>
      <c r="BJ15" s="115"/>
      <c r="BK15" s="116" t="s">
        <v>6</v>
      </c>
      <c r="BL15" s="116" t="s">
        <v>7</v>
      </c>
      <c r="BM15" s="116" t="s">
        <v>10</v>
      </c>
      <c r="BN15" s="117" t="s">
        <v>11</v>
      </c>
      <c r="BO15" s="117" t="s">
        <v>14</v>
      </c>
      <c r="BP15" s="117" t="s">
        <v>18</v>
      </c>
      <c r="BQ15" s="119" t="s">
        <v>22</v>
      </c>
      <c r="BR15" s="40"/>
      <c r="BS15" s="40"/>
    </row>
    <row r="16" spans="1:72" s="20" customFormat="1" ht="15.75" thickBot="1">
      <c r="A16" s="215">
        <v>2</v>
      </c>
      <c r="B16" s="351">
        <v>331202265</v>
      </c>
      <c r="C16" s="352" t="s">
        <v>54</v>
      </c>
      <c r="D16" s="98">
        <v>0.5</v>
      </c>
      <c r="E16" s="84"/>
      <c r="F16" s="112">
        <v>0.5</v>
      </c>
      <c r="G16" s="112">
        <v>1</v>
      </c>
      <c r="H16" s="129"/>
      <c r="I16" s="129"/>
      <c r="J16" s="125"/>
      <c r="K16" s="98">
        <v>3</v>
      </c>
      <c r="L16" s="98"/>
      <c r="M16" s="98">
        <v>1</v>
      </c>
      <c r="N16" s="98">
        <v>1.5</v>
      </c>
      <c r="O16" s="112"/>
      <c r="P16" s="112"/>
      <c r="Q16" s="125"/>
      <c r="R16" s="98">
        <v>1</v>
      </c>
      <c r="S16" s="98"/>
      <c r="T16" s="98">
        <v>1</v>
      </c>
      <c r="U16" s="98"/>
      <c r="V16" s="112"/>
      <c r="W16" s="112"/>
      <c r="X16" s="125"/>
      <c r="Y16" s="98"/>
      <c r="Z16" s="112"/>
      <c r="AA16" s="112"/>
      <c r="AB16" s="129"/>
      <c r="AC16" s="129"/>
      <c r="AD16" s="129"/>
      <c r="AE16" s="98">
        <v>4</v>
      </c>
      <c r="AF16" s="305"/>
      <c r="AG16" s="129"/>
      <c r="AH16" s="129"/>
      <c r="AI16" s="129"/>
      <c r="AJ16" s="98">
        <v>1</v>
      </c>
      <c r="AK16" s="250">
        <v>1.5</v>
      </c>
      <c r="AL16" s="129"/>
      <c r="AM16" s="251"/>
      <c r="AN16" s="129"/>
      <c r="AO16" s="129"/>
      <c r="AP16" s="129"/>
      <c r="AQ16" s="129"/>
      <c r="AR16" s="350"/>
      <c r="AS16" s="350">
        <v>7.5</v>
      </c>
      <c r="AT16" s="184">
        <v>2</v>
      </c>
      <c r="AU16" s="104">
        <v>6.5</v>
      </c>
      <c r="AV16" s="104">
        <v>12</v>
      </c>
      <c r="AW16" s="241">
        <v>5</v>
      </c>
      <c r="AX16" s="132"/>
      <c r="AY16" s="90"/>
      <c r="AZ16" s="133"/>
      <c r="BA16" s="109">
        <f t="shared" ref="BA16:BG56" si="1">AT16+AM16+AF16+Y16+R16+K16+D16</f>
        <v>6.5</v>
      </c>
      <c r="BB16" s="109">
        <f t="shared" si="0"/>
        <v>6.5</v>
      </c>
      <c r="BC16" s="109">
        <f t="shared" si="0"/>
        <v>14.5</v>
      </c>
      <c r="BD16" s="109">
        <f t="shared" si="0"/>
        <v>7.5</v>
      </c>
      <c r="BE16" s="109">
        <f t="shared" si="0"/>
        <v>1</v>
      </c>
      <c r="BF16" s="109">
        <f t="shared" si="0"/>
        <v>1.5</v>
      </c>
      <c r="BG16" s="109">
        <f t="shared" si="0"/>
        <v>11.5</v>
      </c>
      <c r="BH16" s="113">
        <f>SUM(BA16:BG16)</f>
        <v>49</v>
      </c>
      <c r="BI16" s="134">
        <f>SUM(BK16:BQ16)</f>
        <v>2</v>
      </c>
      <c r="BJ16" s="135"/>
      <c r="BK16" s="136">
        <v>1</v>
      </c>
      <c r="BL16" s="136"/>
      <c r="BM16" s="136">
        <v>1</v>
      </c>
      <c r="BN16" s="136"/>
      <c r="BO16" s="136"/>
      <c r="BP16" s="136"/>
      <c r="BQ16" s="136"/>
      <c r="BR16" s="686" t="s">
        <v>47</v>
      </c>
      <c r="BS16" s="687"/>
    </row>
    <row r="17" spans="1:71" s="20" customFormat="1" ht="15.75" thickBot="1">
      <c r="A17" s="215">
        <v>3</v>
      </c>
      <c r="B17" s="351">
        <v>331203051</v>
      </c>
      <c r="C17" s="352" t="s">
        <v>55</v>
      </c>
      <c r="D17" s="98">
        <v>2.5</v>
      </c>
      <c r="E17" s="84"/>
      <c r="F17" s="112">
        <v>0.5</v>
      </c>
      <c r="G17" s="112">
        <v>2.5</v>
      </c>
      <c r="H17" s="94"/>
      <c r="I17" s="94"/>
      <c r="J17" s="138"/>
      <c r="K17" s="98">
        <v>4</v>
      </c>
      <c r="L17" s="98"/>
      <c r="M17" s="98">
        <v>2</v>
      </c>
      <c r="N17" s="98">
        <v>1.5</v>
      </c>
      <c r="O17" s="112"/>
      <c r="P17" s="112"/>
      <c r="Q17" s="125"/>
      <c r="R17" s="98">
        <v>1</v>
      </c>
      <c r="S17" s="98"/>
      <c r="T17" s="98">
        <v>1</v>
      </c>
      <c r="U17" s="98"/>
      <c r="V17" s="112"/>
      <c r="W17" s="112"/>
      <c r="X17" s="125"/>
      <c r="Y17" s="98"/>
      <c r="Z17" s="112"/>
      <c r="AA17" s="112"/>
      <c r="AB17" s="129"/>
      <c r="AC17" s="129"/>
      <c r="AD17" s="129"/>
      <c r="AE17" s="98">
        <v>4</v>
      </c>
      <c r="AF17" s="305"/>
      <c r="AG17" s="129"/>
      <c r="AH17" s="129"/>
      <c r="AI17" s="129"/>
      <c r="AJ17" s="98">
        <v>2</v>
      </c>
      <c r="AK17" s="250">
        <v>2</v>
      </c>
      <c r="AL17" s="129"/>
      <c r="AM17" s="251"/>
      <c r="AN17" s="129"/>
      <c r="AO17" s="129"/>
      <c r="AP17" s="129"/>
      <c r="AQ17" s="129"/>
      <c r="AR17" s="350"/>
      <c r="AS17" s="350">
        <v>14.5</v>
      </c>
      <c r="AT17" s="184">
        <v>1</v>
      </c>
      <c r="AU17" s="104">
        <v>9.5</v>
      </c>
      <c r="AV17" s="104">
        <v>13</v>
      </c>
      <c r="AW17" s="241">
        <v>6</v>
      </c>
      <c r="AX17" s="132"/>
      <c r="AY17" s="90"/>
      <c r="AZ17" s="133"/>
      <c r="BA17" s="109">
        <f t="shared" si="1"/>
        <v>8.5</v>
      </c>
      <c r="BB17" s="109">
        <f t="shared" si="0"/>
        <v>9.5</v>
      </c>
      <c r="BC17" s="109">
        <f t="shared" si="0"/>
        <v>16.5</v>
      </c>
      <c r="BD17" s="109">
        <f t="shared" si="0"/>
        <v>10</v>
      </c>
      <c r="BE17" s="109">
        <f t="shared" si="0"/>
        <v>2</v>
      </c>
      <c r="BF17" s="109">
        <f t="shared" si="0"/>
        <v>2</v>
      </c>
      <c r="BG17" s="109">
        <f t="shared" si="0"/>
        <v>18.5</v>
      </c>
      <c r="BH17" s="113">
        <f t="shared" ref="BH17:BH31" si="2">SUM(BA17:BG17)</f>
        <v>67</v>
      </c>
      <c r="BI17" s="134">
        <f t="shared" ref="BI17:BI22" si="3">SUM(BK17:BQ17)</f>
        <v>4</v>
      </c>
      <c r="BJ17" s="135"/>
      <c r="BK17" s="136"/>
      <c r="BL17" s="136"/>
      <c r="BM17" s="136"/>
      <c r="BN17" s="136"/>
      <c r="BO17" s="136"/>
      <c r="BP17" s="136"/>
      <c r="BQ17" s="136">
        <v>4</v>
      </c>
      <c r="BR17" s="140"/>
      <c r="BS17" s="141" t="s">
        <v>57</v>
      </c>
    </row>
    <row r="18" spans="1:71" s="20" customFormat="1" ht="15.75" thickBot="1">
      <c r="A18" s="215">
        <v>4</v>
      </c>
      <c r="B18" s="353">
        <v>331203069</v>
      </c>
      <c r="C18" s="354" t="s">
        <v>439</v>
      </c>
      <c r="D18" s="98">
        <v>1.5</v>
      </c>
      <c r="E18" s="84"/>
      <c r="F18" s="112">
        <v>0</v>
      </c>
      <c r="G18" s="112">
        <v>3</v>
      </c>
      <c r="H18" s="94"/>
      <c r="I18" s="94"/>
      <c r="J18" s="138"/>
      <c r="K18" s="98">
        <v>4.5</v>
      </c>
      <c r="L18" s="98"/>
      <c r="M18" s="98">
        <v>2</v>
      </c>
      <c r="N18" s="98">
        <v>2</v>
      </c>
      <c r="O18" s="112"/>
      <c r="P18" s="112"/>
      <c r="Q18" s="125"/>
      <c r="R18" s="98">
        <v>1</v>
      </c>
      <c r="S18" s="98"/>
      <c r="T18" s="98">
        <v>1</v>
      </c>
      <c r="U18" s="98"/>
      <c r="V18" s="112"/>
      <c r="W18" s="112"/>
      <c r="X18" s="125"/>
      <c r="Y18" s="98"/>
      <c r="Z18" s="112"/>
      <c r="AA18" s="112"/>
      <c r="AB18" s="129"/>
      <c r="AC18" s="129"/>
      <c r="AD18" s="129"/>
      <c r="AE18" s="98">
        <v>4</v>
      </c>
      <c r="AF18" s="305"/>
      <c r="AG18" s="129"/>
      <c r="AH18" s="129"/>
      <c r="AI18" s="129"/>
      <c r="AJ18" s="98">
        <v>2</v>
      </c>
      <c r="AK18" s="250">
        <v>2</v>
      </c>
      <c r="AL18" s="129"/>
      <c r="AM18" s="251"/>
      <c r="AN18" s="129"/>
      <c r="AO18" s="129"/>
      <c r="AP18" s="129"/>
      <c r="AQ18" s="129"/>
      <c r="AR18" s="350"/>
      <c r="AS18" s="350">
        <v>11.5</v>
      </c>
      <c r="AT18" s="184">
        <v>4</v>
      </c>
      <c r="AU18" s="104">
        <v>7</v>
      </c>
      <c r="AV18" s="104">
        <v>10</v>
      </c>
      <c r="AW18" s="241">
        <v>4.5</v>
      </c>
      <c r="AX18" s="132"/>
      <c r="AY18" s="90"/>
      <c r="AZ18" s="133"/>
      <c r="BA18" s="109">
        <f t="shared" si="1"/>
        <v>11</v>
      </c>
      <c r="BB18" s="109">
        <f t="shared" si="0"/>
        <v>7</v>
      </c>
      <c r="BC18" s="109">
        <f t="shared" si="0"/>
        <v>13</v>
      </c>
      <c r="BD18" s="109">
        <f t="shared" si="0"/>
        <v>9.5</v>
      </c>
      <c r="BE18" s="109">
        <f t="shared" si="0"/>
        <v>2</v>
      </c>
      <c r="BF18" s="109">
        <f t="shared" si="0"/>
        <v>2</v>
      </c>
      <c r="BG18" s="109">
        <f t="shared" si="0"/>
        <v>15.5</v>
      </c>
      <c r="BH18" s="113">
        <f t="shared" si="2"/>
        <v>60</v>
      </c>
      <c r="BI18" s="134">
        <f>SUM(BK18:BQ18)</f>
        <v>4</v>
      </c>
      <c r="BJ18" s="135"/>
      <c r="BK18" s="136"/>
      <c r="BL18" s="136"/>
      <c r="BM18" s="136"/>
      <c r="BN18" s="136"/>
      <c r="BO18" s="136">
        <v>2</v>
      </c>
      <c r="BP18" s="136">
        <v>2</v>
      </c>
      <c r="BQ18" s="136"/>
      <c r="BR18" s="140"/>
      <c r="BS18" s="141" t="s">
        <v>142</v>
      </c>
    </row>
    <row r="19" spans="1:71" s="20" customFormat="1" ht="16.5" thickTop="1" thickBot="1">
      <c r="A19" s="215">
        <v>5</v>
      </c>
      <c r="B19" s="351">
        <v>331203475</v>
      </c>
      <c r="C19" s="352" t="s">
        <v>440</v>
      </c>
      <c r="D19" s="98">
        <v>3</v>
      </c>
      <c r="E19" s="84"/>
      <c r="F19" s="112">
        <v>1.5</v>
      </c>
      <c r="G19" s="112">
        <v>2.5</v>
      </c>
      <c r="H19" s="94"/>
      <c r="I19" s="94"/>
      <c r="J19" s="82"/>
      <c r="K19" s="98">
        <v>5</v>
      </c>
      <c r="L19" s="98"/>
      <c r="M19" s="98">
        <v>0</v>
      </c>
      <c r="N19" s="98">
        <v>2</v>
      </c>
      <c r="O19" s="112"/>
      <c r="P19" s="112"/>
      <c r="Q19" s="125"/>
      <c r="R19" s="98">
        <v>1</v>
      </c>
      <c r="S19" s="98"/>
      <c r="T19" s="98">
        <v>1</v>
      </c>
      <c r="U19" s="98"/>
      <c r="V19" s="112"/>
      <c r="W19" s="112"/>
      <c r="X19" s="125"/>
      <c r="Y19" s="98"/>
      <c r="Z19" s="112"/>
      <c r="AA19" s="112"/>
      <c r="AB19" s="129"/>
      <c r="AC19" s="129"/>
      <c r="AD19" s="129"/>
      <c r="AE19" s="98">
        <v>4</v>
      </c>
      <c r="AF19" s="305"/>
      <c r="AG19" s="129"/>
      <c r="AH19" s="129"/>
      <c r="AI19" s="129"/>
      <c r="AJ19" s="98">
        <v>2</v>
      </c>
      <c r="AK19" s="250">
        <v>1.5</v>
      </c>
      <c r="AL19" s="129"/>
      <c r="AM19" s="251"/>
      <c r="AN19" s="129"/>
      <c r="AO19" s="129"/>
      <c r="AP19" s="129"/>
      <c r="AQ19" s="129"/>
      <c r="AR19" s="350"/>
      <c r="AS19" s="350">
        <v>4</v>
      </c>
      <c r="AT19" s="246">
        <v>3</v>
      </c>
      <c r="AU19" s="104">
        <v>11</v>
      </c>
      <c r="AV19" s="104">
        <v>9</v>
      </c>
      <c r="AW19" s="241">
        <v>9</v>
      </c>
      <c r="AX19" s="132"/>
      <c r="AY19" s="90"/>
      <c r="AZ19" s="133"/>
      <c r="BA19" s="109">
        <f t="shared" si="1"/>
        <v>12</v>
      </c>
      <c r="BB19" s="109">
        <f t="shared" si="0"/>
        <v>11</v>
      </c>
      <c r="BC19" s="109">
        <f t="shared" si="0"/>
        <v>11.5</v>
      </c>
      <c r="BD19" s="109">
        <f t="shared" si="0"/>
        <v>13.5</v>
      </c>
      <c r="BE19" s="109">
        <f t="shared" si="0"/>
        <v>2</v>
      </c>
      <c r="BF19" s="109">
        <f t="shared" si="0"/>
        <v>1.5</v>
      </c>
      <c r="BG19" s="109">
        <f t="shared" si="0"/>
        <v>8</v>
      </c>
      <c r="BH19" s="113">
        <f t="shared" si="2"/>
        <v>59.5</v>
      </c>
      <c r="BI19" s="134">
        <f t="shared" si="3"/>
        <v>10</v>
      </c>
      <c r="BJ19" s="135"/>
      <c r="BK19" s="136">
        <v>5</v>
      </c>
      <c r="BL19" s="136"/>
      <c r="BM19" s="136">
        <v>2</v>
      </c>
      <c r="BN19" s="136">
        <v>3</v>
      </c>
      <c r="BO19" s="136"/>
      <c r="BP19" s="136"/>
      <c r="BQ19" s="136"/>
      <c r="BR19" s="688" t="s">
        <v>43</v>
      </c>
      <c r="BS19" s="689"/>
    </row>
    <row r="20" spans="1:71" s="20" customFormat="1" ht="15.75" thickBot="1">
      <c r="A20" s="215">
        <v>6</v>
      </c>
      <c r="B20" s="351">
        <v>331203478</v>
      </c>
      <c r="C20" s="352" t="s">
        <v>441</v>
      </c>
      <c r="D20" s="98">
        <v>2.5</v>
      </c>
      <c r="E20" s="84"/>
      <c r="F20" s="112">
        <v>1</v>
      </c>
      <c r="G20" s="112">
        <v>3</v>
      </c>
      <c r="H20" s="129"/>
      <c r="I20" s="129"/>
      <c r="J20" s="125"/>
      <c r="K20" s="98">
        <v>5</v>
      </c>
      <c r="L20" s="98"/>
      <c r="M20" s="98">
        <v>3</v>
      </c>
      <c r="N20" s="98">
        <v>2</v>
      </c>
      <c r="O20" s="112"/>
      <c r="P20" s="112"/>
      <c r="Q20" s="125"/>
      <c r="R20" s="98">
        <v>1</v>
      </c>
      <c r="S20" s="98"/>
      <c r="T20" s="98">
        <v>1</v>
      </c>
      <c r="U20" s="98"/>
      <c r="V20" s="112"/>
      <c r="W20" s="112"/>
      <c r="X20" s="125"/>
      <c r="Y20" s="98"/>
      <c r="Z20" s="112"/>
      <c r="AA20" s="112"/>
      <c r="AB20" s="129"/>
      <c r="AC20" s="129"/>
      <c r="AD20" s="129"/>
      <c r="AE20" s="98">
        <v>4</v>
      </c>
      <c r="AF20" s="305"/>
      <c r="AG20" s="129"/>
      <c r="AH20" s="129"/>
      <c r="AI20" s="129"/>
      <c r="AJ20" s="98">
        <v>1</v>
      </c>
      <c r="AK20" s="250">
        <v>2</v>
      </c>
      <c r="AL20" s="129"/>
      <c r="AM20" s="251"/>
      <c r="AN20" s="129"/>
      <c r="AO20" s="129"/>
      <c r="AP20" s="129"/>
      <c r="AQ20" s="129"/>
      <c r="AR20" s="350"/>
      <c r="AS20" s="350">
        <v>17</v>
      </c>
      <c r="AT20" s="247">
        <v>2</v>
      </c>
      <c r="AU20" s="151">
        <v>11.5</v>
      </c>
      <c r="AV20" s="151">
        <v>13</v>
      </c>
      <c r="AW20" s="246">
        <v>7.5</v>
      </c>
      <c r="AX20" s="132"/>
      <c r="AY20" s="90"/>
      <c r="AZ20" s="133"/>
      <c r="BA20" s="109">
        <f t="shared" si="1"/>
        <v>10.5</v>
      </c>
      <c r="BB20" s="109">
        <f t="shared" si="0"/>
        <v>11.5</v>
      </c>
      <c r="BC20" s="109">
        <f t="shared" si="0"/>
        <v>18</v>
      </c>
      <c r="BD20" s="109">
        <f t="shared" si="0"/>
        <v>12.5</v>
      </c>
      <c r="BE20" s="109">
        <f t="shared" si="0"/>
        <v>1</v>
      </c>
      <c r="BF20" s="109">
        <f t="shared" si="0"/>
        <v>2</v>
      </c>
      <c r="BG20" s="109">
        <f t="shared" si="0"/>
        <v>21</v>
      </c>
      <c r="BH20" s="113">
        <f t="shared" si="2"/>
        <v>76.5</v>
      </c>
      <c r="BI20" s="134">
        <f t="shared" si="3"/>
        <v>10</v>
      </c>
      <c r="BJ20" s="135"/>
      <c r="BK20" s="136">
        <v>5</v>
      </c>
      <c r="BL20" s="136"/>
      <c r="BM20" s="136">
        <v>3</v>
      </c>
      <c r="BN20" s="136">
        <v>2</v>
      </c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351">
        <v>331203676</v>
      </c>
      <c r="C21" s="352" t="s">
        <v>442</v>
      </c>
      <c r="D21" s="98">
        <v>2</v>
      </c>
      <c r="E21" s="84"/>
      <c r="F21" s="112">
        <v>0.5</v>
      </c>
      <c r="G21" s="112">
        <v>2.5</v>
      </c>
      <c r="H21" s="94"/>
      <c r="I21" s="94"/>
      <c r="J21" s="82"/>
      <c r="K21" s="98">
        <v>5</v>
      </c>
      <c r="L21" s="98"/>
      <c r="M21" s="98">
        <v>1</v>
      </c>
      <c r="N21" s="98">
        <v>2</v>
      </c>
      <c r="O21" s="112"/>
      <c r="P21" s="112"/>
      <c r="Q21" s="125"/>
      <c r="R21" s="98">
        <v>1</v>
      </c>
      <c r="S21" s="98"/>
      <c r="T21" s="98">
        <v>1</v>
      </c>
      <c r="U21" s="98"/>
      <c r="V21" s="112"/>
      <c r="W21" s="112"/>
      <c r="X21" s="125"/>
      <c r="Y21" s="98"/>
      <c r="Z21" s="112"/>
      <c r="AA21" s="112"/>
      <c r="AB21" s="129"/>
      <c r="AC21" s="129"/>
      <c r="AD21" s="129"/>
      <c r="AE21" s="98">
        <v>4</v>
      </c>
      <c r="AF21" s="305"/>
      <c r="AG21" s="129"/>
      <c r="AH21" s="129"/>
      <c r="AI21" s="129"/>
      <c r="AJ21" s="98">
        <v>2</v>
      </c>
      <c r="AK21" s="250">
        <v>2</v>
      </c>
      <c r="AL21" s="129"/>
      <c r="AM21" s="251"/>
      <c r="AN21" s="129"/>
      <c r="AO21" s="129"/>
      <c r="AP21" s="129"/>
      <c r="AQ21" s="129"/>
      <c r="AR21" s="350"/>
      <c r="AS21" s="350">
        <v>13</v>
      </c>
      <c r="AT21" s="241">
        <v>2</v>
      </c>
      <c r="AU21" s="104">
        <v>11</v>
      </c>
      <c r="AV21" s="104">
        <v>12</v>
      </c>
      <c r="AW21" s="104">
        <v>9</v>
      </c>
      <c r="AX21" s="132"/>
      <c r="AY21" s="90"/>
      <c r="AZ21" s="133"/>
      <c r="BA21" s="109">
        <f t="shared" si="1"/>
        <v>10</v>
      </c>
      <c r="BB21" s="109">
        <f t="shared" si="0"/>
        <v>11</v>
      </c>
      <c r="BC21" s="109">
        <f t="shared" si="0"/>
        <v>14.5</v>
      </c>
      <c r="BD21" s="109">
        <f t="shared" si="0"/>
        <v>13.5</v>
      </c>
      <c r="BE21" s="109">
        <f t="shared" si="0"/>
        <v>2</v>
      </c>
      <c r="BF21" s="109">
        <f t="shared" si="0"/>
        <v>2</v>
      </c>
      <c r="BG21" s="109">
        <f t="shared" si="0"/>
        <v>17</v>
      </c>
      <c r="BH21" s="113">
        <f t="shared" si="2"/>
        <v>70</v>
      </c>
      <c r="BI21" s="134">
        <f t="shared" si="3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6.5" thickTop="1" thickBot="1">
      <c r="A22" s="215">
        <v>8</v>
      </c>
      <c r="B22" s="351">
        <v>331203724</v>
      </c>
      <c r="C22" s="352" t="s">
        <v>443</v>
      </c>
      <c r="D22" s="98">
        <v>3.5</v>
      </c>
      <c r="E22" s="84"/>
      <c r="F22" s="112">
        <v>0.5</v>
      </c>
      <c r="G22" s="112">
        <v>2.5</v>
      </c>
      <c r="H22" s="94"/>
      <c r="I22" s="94"/>
      <c r="J22" s="82"/>
      <c r="K22" s="98">
        <v>5</v>
      </c>
      <c r="L22" s="98"/>
      <c r="M22" s="98">
        <v>3</v>
      </c>
      <c r="N22" s="98">
        <v>2</v>
      </c>
      <c r="O22" s="112"/>
      <c r="P22" s="112"/>
      <c r="Q22" s="125"/>
      <c r="R22" s="98">
        <v>1</v>
      </c>
      <c r="S22" s="98"/>
      <c r="T22" s="98">
        <v>1</v>
      </c>
      <c r="U22" s="98"/>
      <c r="V22" s="112"/>
      <c r="W22" s="112"/>
      <c r="X22" s="125"/>
      <c r="Y22" s="98"/>
      <c r="Z22" s="112"/>
      <c r="AA22" s="112"/>
      <c r="AB22" s="129"/>
      <c r="AC22" s="129"/>
      <c r="AD22" s="129"/>
      <c r="AE22" s="98">
        <v>4</v>
      </c>
      <c r="AF22" s="305"/>
      <c r="AG22" s="129"/>
      <c r="AH22" s="129"/>
      <c r="AI22" s="129"/>
      <c r="AJ22" s="98">
        <v>1.5</v>
      </c>
      <c r="AK22" s="250">
        <v>2</v>
      </c>
      <c r="AL22" s="129"/>
      <c r="AM22" s="251"/>
      <c r="AN22" s="129"/>
      <c r="AO22" s="129"/>
      <c r="AP22" s="129"/>
      <c r="AQ22" s="129"/>
      <c r="AR22" s="350"/>
      <c r="AS22" s="350">
        <v>6</v>
      </c>
      <c r="AT22" s="247">
        <v>3</v>
      </c>
      <c r="AU22" s="248">
        <v>10</v>
      </c>
      <c r="AV22" s="248">
        <v>10</v>
      </c>
      <c r="AW22" s="308">
        <v>5</v>
      </c>
      <c r="AX22" s="132"/>
      <c r="AY22" s="90"/>
      <c r="AZ22" s="133"/>
      <c r="BA22" s="109">
        <f t="shared" si="1"/>
        <v>12.5</v>
      </c>
      <c r="BB22" s="109">
        <f t="shared" si="0"/>
        <v>10</v>
      </c>
      <c r="BC22" s="109">
        <f t="shared" si="0"/>
        <v>14.5</v>
      </c>
      <c r="BD22" s="109">
        <f t="shared" si="0"/>
        <v>9.5</v>
      </c>
      <c r="BE22" s="109">
        <f t="shared" si="0"/>
        <v>1.5</v>
      </c>
      <c r="BF22" s="109">
        <f t="shared" si="0"/>
        <v>2</v>
      </c>
      <c r="BG22" s="109">
        <f t="shared" si="0"/>
        <v>10</v>
      </c>
      <c r="BH22" s="113">
        <f t="shared" si="2"/>
        <v>60</v>
      </c>
      <c r="BI22" s="134">
        <f t="shared" si="3"/>
        <v>50</v>
      </c>
      <c r="BJ22" s="154"/>
      <c r="BK22" s="160">
        <v>8</v>
      </c>
      <c r="BL22" s="160">
        <v>16</v>
      </c>
      <c r="BM22" s="160">
        <v>15</v>
      </c>
      <c r="BN22" s="161">
        <v>11</v>
      </c>
      <c r="BO22" s="161"/>
      <c r="BP22" s="161"/>
      <c r="BQ22" s="163"/>
      <c r="BR22" s="688" t="s">
        <v>65</v>
      </c>
      <c r="BS22" s="689"/>
    </row>
    <row r="23" spans="1:71" s="20" customFormat="1" ht="15.75" thickBot="1">
      <c r="A23" s="215">
        <v>9</v>
      </c>
      <c r="B23" s="351">
        <v>332203198</v>
      </c>
      <c r="C23" s="352" t="s">
        <v>444</v>
      </c>
      <c r="D23" s="98">
        <v>4</v>
      </c>
      <c r="E23" s="84"/>
      <c r="F23" s="112">
        <v>1.5</v>
      </c>
      <c r="G23" s="112">
        <v>1.5</v>
      </c>
      <c r="H23" s="129"/>
      <c r="I23" s="129"/>
      <c r="J23" s="125"/>
      <c r="K23" s="98">
        <v>5</v>
      </c>
      <c r="L23" s="98"/>
      <c r="M23" s="98">
        <v>1</v>
      </c>
      <c r="N23" s="98">
        <v>2</v>
      </c>
      <c r="O23" s="112"/>
      <c r="P23" s="112"/>
      <c r="Q23" s="125"/>
      <c r="R23" s="98">
        <v>1</v>
      </c>
      <c r="S23" s="98"/>
      <c r="T23" s="98">
        <v>1</v>
      </c>
      <c r="U23" s="98"/>
      <c r="V23" s="112"/>
      <c r="W23" s="112"/>
      <c r="X23" s="125"/>
      <c r="Y23" s="98"/>
      <c r="Z23" s="112"/>
      <c r="AA23" s="112"/>
      <c r="AB23" s="129"/>
      <c r="AC23" s="129"/>
      <c r="AD23" s="129"/>
      <c r="AE23" s="98">
        <v>4</v>
      </c>
      <c r="AF23" s="305"/>
      <c r="AG23" s="129"/>
      <c r="AH23" s="129"/>
      <c r="AI23" s="129"/>
      <c r="AJ23" s="98">
        <v>1.5</v>
      </c>
      <c r="AK23" s="250">
        <v>2</v>
      </c>
      <c r="AL23" s="129"/>
      <c r="AM23" s="251"/>
      <c r="AN23" s="129"/>
      <c r="AO23" s="129"/>
      <c r="AP23" s="129"/>
      <c r="AQ23" s="129"/>
      <c r="AR23" s="350"/>
      <c r="AS23" s="350">
        <v>9.5</v>
      </c>
      <c r="AT23" s="247">
        <v>4</v>
      </c>
      <c r="AU23" s="104">
        <v>12</v>
      </c>
      <c r="AV23" s="104">
        <v>12</v>
      </c>
      <c r="AW23" s="241">
        <v>3.5</v>
      </c>
      <c r="AX23" s="132"/>
      <c r="AY23" s="90"/>
      <c r="AZ23" s="133"/>
      <c r="BA23" s="109">
        <f t="shared" si="1"/>
        <v>14</v>
      </c>
      <c r="BB23" s="109">
        <f t="shared" si="0"/>
        <v>12</v>
      </c>
      <c r="BC23" s="109">
        <f t="shared" si="0"/>
        <v>15.5</v>
      </c>
      <c r="BD23" s="109">
        <f t="shared" si="0"/>
        <v>7</v>
      </c>
      <c r="BE23" s="109">
        <f t="shared" si="0"/>
        <v>1.5</v>
      </c>
      <c r="BF23" s="109">
        <f t="shared" si="0"/>
        <v>2</v>
      </c>
      <c r="BG23" s="109">
        <f t="shared" si="0"/>
        <v>13.5</v>
      </c>
      <c r="BH23" s="113">
        <f t="shared" si="2"/>
        <v>65.5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5.75" thickBot="1">
      <c r="A24" s="215">
        <v>10</v>
      </c>
      <c r="B24" s="351">
        <v>332203900</v>
      </c>
      <c r="C24" s="352" t="s">
        <v>220</v>
      </c>
      <c r="D24" s="98">
        <v>3</v>
      </c>
      <c r="E24" s="98"/>
      <c r="F24" s="112">
        <v>1</v>
      </c>
      <c r="G24" s="112">
        <v>0.5</v>
      </c>
      <c r="H24" s="129"/>
      <c r="I24" s="129"/>
      <c r="J24" s="125"/>
      <c r="K24" s="98">
        <v>5</v>
      </c>
      <c r="L24" s="98"/>
      <c r="M24" s="98">
        <v>0</v>
      </c>
      <c r="N24" s="98">
        <v>2</v>
      </c>
      <c r="O24" s="112"/>
      <c r="P24" s="112"/>
      <c r="Q24" s="125"/>
      <c r="R24" s="98">
        <v>1</v>
      </c>
      <c r="S24" s="98"/>
      <c r="T24" s="98">
        <v>1</v>
      </c>
      <c r="U24" s="98"/>
      <c r="V24" s="112"/>
      <c r="W24" s="112"/>
      <c r="X24" s="125"/>
      <c r="Y24" s="98"/>
      <c r="Z24" s="112"/>
      <c r="AA24" s="112"/>
      <c r="AB24" s="129"/>
      <c r="AC24" s="129"/>
      <c r="AD24" s="129"/>
      <c r="AE24" s="98">
        <v>4</v>
      </c>
      <c r="AF24" s="305"/>
      <c r="AG24" s="129"/>
      <c r="AH24" s="129"/>
      <c r="AI24" s="129"/>
      <c r="AJ24" s="98">
        <v>2</v>
      </c>
      <c r="AK24" s="250">
        <v>1.5</v>
      </c>
      <c r="AL24" s="129"/>
      <c r="AM24" s="251"/>
      <c r="AN24" s="129"/>
      <c r="AO24" s="129"/>
      <c r="AP24" s="129"/>
      <c r="AQ24" s="129"/>
      <c r="AR24" s="350"/>
      <c r="AS24" s="350">
        <v>14.5</v>
      </c>
      <c r="AT24" s="308">
        <v>3</v>
      </c>
      <c r="AU24" s="104">
        <v>8.5</v>
      </c>
      <c r="AV24" s="104">
        <v>12</v>
      </c>
      <c r="AW24" s="241">
        <v>5</v>
      </c>
      <c r="AX24" s="132"/>
      <c r="AY24" s="90"/>
      <c r="AZ24" s="133"/>
      <c r="BA24" s="109">
        <f t="shared" si="1"/>
        <v>12</v>
      </c>
      <c r="BB24" s="109">
        <f t="shared" si="0"/>
        <v>8.5</v>
      </c>
      <c r="BC24" s="109">
        <f t="shared" si="0"/>
        <v>14</v>
      </c>
      <c r="BD24" s="109">
        <f t="shared" si="0"/>
        <v>7.5</v>
      </c>
      <c r="BE24" s="109">
        <f t="shared" si="0"/>
        <v>2</v>
      </c>
      <c r="BF24" s="109">
        <f t="shared" si="0"/>
        <v>1.5</v>
      </c>
      <c r="BG24" s="109">
        <f t="shared" si="0"/>
        <v>18.5</v>
      </c>
      <c r="BH24" s="113">
        <f t="shared" si="2"/>
        <v>64</v>
      </c>
      <c r="BI24" s="170">
        <f>SUM(BI16:BI22)</f>
        <v>100</v>
      </c>
      <c r="BJ24" s="171"/>
      <c r="BK24" s="172">
        <f>SUM(BK16:BK23)</f>
        <v>19</v>
      </c>
      <c r="BL24" s="172">
        <f t="shared" ref="BL24:BQ24" si="4">SUM(BL16:BL23)</f>
        <v>16</v>
      </c>
      <c r="BM24" s="172">
        <f t="shared" si="4"/>
        <v>21</v>
      </c>
      <c r="BN24" s="172">
        <f t="shared" si="4"/>
        <v>16</v>
      </c>
      <c r="BO24" s="172">
        <f t="shared" si="4"/>
        <v>2</v>
      </c>
      <c r="BP24" s="172">
        <f t="shared" si="4"/>
        <v>2</v>
      </c>
      <c r="BQ24" s="172">
        <f t="shared" si="4"/>
        <v>24</v>
      </c>
      <c r="BR24" s="692" t="s">
        <v>68</v>
      </c>
      <c r="BS24" s="693"/>
    </row>
    <row r="25" spans="1:71" s="20" customFormat="1" ht="15.75" thickBot="1">
      <c r="A25" s="215">
        <v>11</v>
      </c>
      <c r="B25" s="351">
        <v>332211500</v>
      </c>
      <c r="C25" s="352" t="s">
        <v>58</v>
      </c>
      <c r="D25" s="98">
        <v>3</v>
      </c>
      <c r="E25" s="98"/>
      <c r="F25" s="112">
        <v>1.5</v>
      </c>
      <c r="G25" s="112">
        <v>2</v>
      </c>
      <c r="H25" s="129"/>
      <c r="I25" s="129"/>
      <c r="J25" s="125"/>
      <c r="K25" s="98">
        <v>5</v>
      </c>
      <c r="L25" s="98"/>
      <c r="M25" s="98">
        <v>3</v>
      </c>
      <c r="N25" s="98">
        <v>2</v>
      </c>
      <c r="O25" s="112"/>
      <c r="P25" s="112"/>
      <c r="Q25" s="125"/>
      <c r="R25" s="98">
        <v>1</v>
      </c>
      <c r="S25" s="98"/>
      <c r="T25" s="98">
        <v>1</v>
      </c>
      <c r="U25" s="98"/>
      <c r="V25" s="112"/>
      <c r="W25" s="112"/>
      <c r="X25" s="125"/>
      <c r="Y25" s="98"/>
      <c r="Z25" s="112"/>
      <c r="AA25" s="112"/>
      <c r="AB25" s="129"/>
      <c r="AC25" s="129"/>
      <c r="AD25" s="129"/>
      <c r="AE25" s="98">
        <v>4</v>
      </c>
      <c r="AF25" s="305"/>
      <c r="AG25" s="129"/>
      <c r="AH25" s="129"/>
      <c r="AI25" s="129"/>
      <c r="AJ25" s="98">
        <v>1.5</v>
      </c>
      <c r="AK25" s="250">
        <v>2</v>
      </c>
      <c r="AL25" s="129"/>
      <c r="AM25" s="251"/>
      <c r="AN25" s="129"/>
      <c r="AO25" s="129"/>
      <c r="AP25" s="129"/>
      <c r="AQ25" s="129"/>
      <c r="AR25" s="350"/>
      <c r="AS25" s="350">
        <v>16.5</v>
      </c>
      <c r="AT25" s="184">
        <v>5</v>
      </c>
      <c r="AU25" s="104">
        <v>9.5</v>
      </c>
      <c r="AV25" s="104">
        <v>11</v>
      </c>
      <c r="AW25" s="241">
        <v>7</v>
      </c>
      <c r="AX25" s="132"/>
      <c r="AY25" s="90"/>
      <c r="AZ25" s="133"/>
      <c r="BA25" s="109">
        <f t="shared" si="1"/>
        <v>14</v>
      </c>
      <c r="BB25" s="109">
        <f t="shared" si="0"/>
        <v>9.5</v>
      </c>
      <c r="BC25" s="109">
        <f t="shared" si="0"/>
        <v>16.5</v>
      </c>
      <c r="BD25" s="109">
        <f t="shared" si="0"/>
        <v>11</v>
      </c>
      <c r="BE25" s="109">
        <f t="shared" si="0"/>
        <v>1.5</v>
      </c>
      <c r="BF25" s="109">
        <f t="shared" si="0"/>
        <v>2</v>
      </c>
      <c r="BG25" s="109">
        <f t="shared" si="0"/>
        <v>20.5</v>
      </c>
      <c r="BH25" s="113">
        <f t="shared" si="2"/>
        <v>75</v>
      </c>
    </row>
    <row r="26" spans="1:71" s="20" customFormat="1" ht="15.75" thickBot="1">
      <c r="A26" s="215">
        <v>12</v>
      </c>
      <c r="B26" s="351">
        <v>332211537</v>
      </c>
      <c r="C26" s="352" t="s">
        <v>445</v>
      </c>
      <c r="D26" s="98">
        <v>2</v>
      </c>
      <c r="E26" s="98"/>
      <c r="F26" s="112">
        <v>0</v>
      </c>
      <c r="G26" s="112">
        <v>1.5</v>
      </c>
      <c r="H26" s="129"/>
      <c r="I26" s="129"/>
      <c r="J26" s="125"/>
      <c r="K26" s="98">
        <v>4</v>
      </c>
      <c r="L26" s="98"/>
      <c r="M26" s="98">
        <v>1</v>
      </c>
      <c r="N26" s="98">
        <v>2</v>
      </c>
      <c r="O26" s="112"/>
      <c r="P26" s="112"/>
      <c r="Q26" s="125"/>
      <c r="R26" s="98">
        <v>1</v>
      </c>
      <c r="S26" s="98"/>
      <c r="T26" s="98">
        <v>1</v>
      </c>
      <c r="U26" s="98"/>
      <c r="V26" s="112"/>
      <c r="W26" s="112"/>
      <c r="X26" s="125"/>
      <c r="Y26" s="98"/>
      <c r="Z26" s="112"/>
      <c r="AA26" s="112"/>
      <c r="AB26" s="129"/>
      <c r="AC26" s="129"/>
      <c r="AD26" s="129"/>
      <c r="AE26" s="98">
        <v>4</v>
      </c>
      <c r="AF26" s="305"/>
      <c r="AG26" s="129"/>
      <c r="AH26" s="129"/>
      <c r="AI26" s="129"/>
      <c r="AJ26" s="98">
        <v>1.5</v>
      </c>
      <c r="AK26" s="250">
        <v>2</v>
      </c>
      <c r="AL26" s="129"/>
      <c r="AM26" s="251"/>
      <c r="AN26" s="129"/>
      <c r="AO26" s="129"/>
      <c r="AP26" s="129"/>
      <c r="AQ26" s="129"/>
      <c r="AR26" s="350"/>
      <c r="AS26" s="350">
        <v>9.5</v>
      </c>
      <c r="AT26" s="184">
        <v>3</v>
      </c>
      <c r="AU26" s="104">
        <v>10</v>
      </c>
      <c r="AV26" s="104">
        <v>9</v>
      </c>
      <c r="AW26" s="241">
        <v>8.5</v>
      </c>
      <c r="AX26" s="132"/>
      <c r="AY26" s="90"/>
      <c r="AZ26" s="133"/>
      <c r="BA26" s="109">
        <f t="shared" si="1"/>
        <v>10</v>
      </c>
      <c r="BB26" s="109">
        <f t="shared" si="0"/>
        <v>10</v>
      </c>
      <c r="BC26" s="109">
        <f t="shared" si="0"/>
        <v>11</v>
      </c>
      <c r="BD26" s="109">
        <f t="shared" si="0"/>
        <v>12</v>
      </c>
      <c r="BE26" s="109">
        <f t="shared" si="0"/>
        <v>1.5</v>
      </c>
      <c r="BF26" s="109">
        <f t="shared" si="0"/>
        <v>2</v>
      </c>
      <c r="BG26" s="109">
        <f t="shared" si="0"/>
        <v>13.5</v>
      </c>
      <c r="BH26" s="113">
        <f t="shared" si="2"/>
        <v>60</v>
      </c>
      <c r="BI26" s="694" t="s">
        <v>71</v>
      </c>
      <c r="BJ26" s="695"/>
      <c r="BK26" s="695"/>
      <c r="BL26" s="695"/>
      <c r="BM26" s="695"/>
      <c r="BN26" s="695"/>
      <c r="BO26" s="173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351">
        <v>341203870</v>
      </c>
      <c r="C27" s="352" t="s">
        <v>104</v>
      </c>
      <c r="D27" s="98">
        <v>4</v>
      </c>
      <c r="E27" s="84"/>
      <c r="F27" s="112">
        <v>1</v>
      </c>
      <c r="G27" s="112">
        <v>3</v>
      </c>
      <c r="H27" s="94"/>
      <c r="I27" s="94"/>
      <c r="J27" s="82"/>
      <c r="K27" s="98">
        <v>4.5</v>
      </c>
      <c r="L27" s="98"/>
      <c r="M27" s="98">
        <v>1</v>
      </c>
      <c r="N27" s="98">
        <v>2</v>
      </c>
      <c r="O27" s="112"/>
      <c r="P27" s="112"/>
      <c r="Q27" s="125"/>
      <c r="R27" s="98">
        <v>1</v>
      </c>
      <c r="S27" s="98"/>
      <c r="T27" s="98">
        <v>1</v>
      </c>
      <c r="U27" s="98"/>
      <c r="V27" s="112"/>
      <c r="W27" s="112"/>
      <c r="X27" s="125"/>
      <c r="Y27" s="98"/>
      <c r="Z27" s="112"/>
      <c r="AA27" s="112"/>
      <c r="AB27" s="129"/>
      <c r="AC27" s="129"/>
      <c r="AD27" s="129"/>
      <c r="AE27" s="98">
        <v>3.5</v>
      </c>
      <c r="AF27" s="305"/>
      <c r="AG27" s="129"/>
      <c r="AH27" s="129"/>
      <c r="AI27" s="129"/>
      <c r="AJ27" s="98">
        <v>2</v>
      </c>
      <c r="AK27" s="250">
        <v>2</v>
      </c>
      <c r="AL27" s="129"/>
      <c r="AM27" s="251"/>
      <c r="AN27" s="129"/>
      <c r="AO27" s="129"/>
      <c r="AP27" s="129"/>
      <c r="AQ27" s="129"/>
      <c r="AR27" s="350"/>
      <c r="AS27" s="350">
        <v>15</v>
      </c>
      <c r="AT27" s="184">
        <v>3</v>
      </c>
      <c r="AU27" s="104">
        <v>10</v>
      </c>
      <c r="AV27" s="104">
        <v>9</v>
      </c>
      <c r="AW27" s="241">
        <v>8</v>
      </c>
      <c r="AX27" s="132"/>
      <c r="AY27" s="90"/>
      <c r="AZ27" s="133"/>
      <c r="BA27" s="109">
        <f t="shared" si="1"/>
        <v>12.5</v>
      </c>
      <c r="BB27" s="109">
        <f t="shared" si="0"/>
        <v>10</v>
      </c>
      <c r="BC27" s="109">
        <f t="shared" si="0"/>
        <v>12</v>
      </c>
      <c r="BD27" s="109">
        <f t="shared" si="0"/>
        <v>13</v>
      </c>
      <c r="BE27" s="109">
        <f t="shared" si="0"/>
        <v>2</v>
      </c>
      <c r="BF27" s="109">
        <f t="shared" si="0"/>
        <v>2</v>
      </c>
      <c r="BG27" s="109">
        <f t="shared" si="0"/>
        <v>18.5</v>
      </c>
      <c r="BH27" s="113">
        <f t="shared" si="2"/>
        <v>70</v>
      </c>
      <c r="BI27" s="696"/>
      <c r="BJ27" s="697"/>
      <c r="BK27" s="697"/>
      <c r="BL27" s="697"/>
      <c r="BM27" s="697"/>
      <c r="BN27" s="697"/>
      <c r="BO27" s="174"/>
      <c r="BP27" s="697"/>
      <c r="BQ27" s="697"/>
      <c r="BR27" s="697"/>
      <c r="BS27" s="699"/>
    </row>
    <row r="28" spans="1:71" s="20" customFormat="1" ht="15.75" thickBot="1">
      <c r="A28" s="215">
        <v>14</v>
      </c>
      <c r="B28" s="351">
        <v>341204116</v>
      </c>
      <c r="C28" s="352" t="s">
        <v>60</v>
      </c>
      <c r="D28" s="98">
        <v>3</v>
      </c>
      <c r="E28" s="84"/>
      <c r="F28" s="112">
        <v>0</v>
      </c>
      <c r="G28" s="112">
        <v>2</v>
      </c>
      <c r="H28" s="129"/>
      <c r="I28" s="129"/>
      <c r="J28" s="125"/>
      <c r="K28" s="98">
        <v>4.5</v>
      </c>
      <c r="L28" s="98"/>
      <c r="M28" s="98">
        <v>2</v>
      </c>
      <c r="N28" s="98">
        <v>2</v>
      </c>
      <c r="O28" s="112"/>
      <c r="P28" s="112"/>
      <c r="Q28" s="125"/>
      <c r="R28" s="98">
        <v>1</v>
      </c>
      <c r="S28" s="98"/>
      <c r="T28" s="98">
        <v>1</v>
      </c>
      <c r="U28" s="98"/>
      <c r="V28" s="112"/>
      <c r="W28" s="112"/>
      <c r="X28" s="125"/>
      <c r="Y28" s="98"/>
      <c r="Z28" s="112"/>
      <c r="AA28" s="112"/>
      <c r="AB28" s="129"/>
      <c r="AC28" s="129"/>
      <c r="AD28" s="129"/>
      <c r="AE28" s="98">
        <v>3.5</v>
      </c>
      <c r="AF28" s="305"/>
      <c r="AG28" s="129"/>
      <c r="AH28" s="129"/>
      <c r="AI28" s="129"/>
      <c r="AJ28" s="98">
        <v>2</v>
      </c>
      <c r="AK28" s="250">
        <v>2</v>
      </c>
      <c r="AL28" s="129"/>
      <c r="AM28" s="251"/>
      <c r="AN28" s="129"/>
      <c r="AO28" s="129"/>
      <c r="AP28" s="129"/>
      <c r="AQ28" s="129"/>
      <c r="AR28" s="350"/>
      <c r="AS28" s="350">
        <v>10.5</v>
      </c>
      <c r="AT28" s="184">
        <v>4</v>
      </c>
      <c r="AU28" s="104">
        <v>10.5</v>
      </c>
      <c r="AV28" s="104">
        <v>12</v>
      </c>
      <c r="AW28" s="241">
        <v>7</v>
      </c>
      <c r="AX28" s="132"/>
      <c r="AY28" s="90"/>
      <c r="AZ28" s="133"/>
      <c r="BA28" s="109">
        <f t="shared" si="1"/>
        <v>12.5</v>
      </c>
      <c r="BB28" s="109">
        <f t="shared" si="0"/>
        <v>10.5</v>
      </c>
      <c r="BC28" s="109">
        <f t="shared" si="0"/>
        <v>15</v>
      </c>
      <c r="BD28" s="109">
        <f t="shared" si="0"/>
        <v>11</v>
      </c>
      <c r="BE28" s="109">
        <f t="shared" si="0"/>
        <v>2</v>
      </c>
      <c r="BF28" s="109">
        <f t="shared" si="0"/>
        <v>2</v>
      </c>
      <c r="BG28" s="109">
        <f t="shared" si="0"/>
        <v>14</v>
      </c>
      <c r="BH28" s="113">
        <f t="shared" si="2"/>
        <v>67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5.75" thickBot="1">
      <c r="A29" s="215">
        <v>15</v>
      </c>
      <c r="B29" s="353">
        <v>341204141</v>
      </c>
      <c r="C29" s="354" t="s">
        <v>446</v>
      </c>
      <c r="D29" s="98">
        <v>1.5</v>
      </c>
      <c r="E29" s="98"/>
      <c r="F29" s="112">
        <v>0.5</v>
      </c>
      <c r="G29" s="112">
        <v>2.5</v>
      </c>
      <c r="H29" s="129"/>
      <c r="I29" s="129"/>
      <c r="J29" s="125"/>
      <c r="K29" s="98">
        <v>5</v>
      </c>
      <c r="L29" s="98"/>
      <c r="M29" s="98">
        <v>2</v>
      </c>
      <c r="N29" s="98">
        <v>2</v>
      </c>
      <c r="O29" s="112"/>
      <c r="P29" s="112"/>
      <c r="Q29" s="125"/>
      <c r="R29" s="98">
        <v>1</v>
      </c>
      <c r="S29" s="98"/>
      <c r="T29" s="98">
        <v>1</v>
      </c>
      <c r="U29" s="98"/>
      <c r="V29" s="112"/>
      <c r="W29" s="112"/>
      <c r="X29" s="125"/>
      <c r="Y29" s="98"/>
      <c r="Z29" s="112"/>
      <c r="AA29" s="112"/>
      <c r="AB29" s="129"/>
      <c r="AC29" s="129"/>
      <c r="AD29" s="129"/>
      <c r="AE29" s="98">
        <v>3.5</v>
      </c>
      <c r="AF29" s="305"/>
      <c r="AG29" s="129"/>
      <c r="AH29" s="129"/>
      <c r="AI29" s="129"/>
      <c r="AJ29" s="98">
        <v>2</v>
      </c>
      <c r="AK29" s="250">
        <v>2</v>
      </c>
      <c r="AL29" s="129"/>
      <c r="AM29" s="251"/>
      <c r="AN29" s="129"/>
      <c r="AO29" s="129"/>
      <c r="AP29" s="129"/>
      <c r="AQ29" s="129"/>
      <c r="AR29" s="350"/>
      <c r="AS29" s="350">
        <v>1.5</v>
      </c>
      <c r="AT29" s="184">
        <v>4</v>
      </c>
      <c r="AU29" s="104">
        <v>13.5</v>
      </c>
      <c r="AV29" s="104">
        <v>9</v>
      </c>
      <c r="AW29" s="241">
        <v>9</v>
      </c>
      <c r="AX29" s="132"/>
      <c r="AY29" s="90"/>
      <c r="AZ29" s="133"/>
      <c r="BA29" s="109">
        <f t="shared" si="1"/>
        <v>11.5</v>
      </c>
      <c r="BB29" s="109">
        <f t="shared" si="0"/>
        <v>13.5</v>
      </c>
      <c r="BC29" s="109">
        <f t="shared" si="0"/>
        <v>12.5</v>
      </c>
      <c r="BD29" s="109">
        <f t="shared" si="0"/>
        <v>13.5</v>
      </c>
      <c r="BE29" s="109">
        <f t="shared" si="0"/>
        <v>2</v>
      </c>
      <c r="BF29" s="109">
        <f t="shared" si="0"/>
        <v>2</v>
      </c>
      <c r="BG29" s="109">
        <f t="shared" si="0"/>
        <v>5</v>
      </c>
      <c r="BH29" s="113">
        <f t="shared" si="2"/>
        <v>60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15.75" thickBot="1">
      <c r="A30" s="215">
        <v>16</v>
      </c>
      <c r="B30" s="348">
        <v>341204269</v>
      </c>
      <c r="C30" s="349" t="s">
        <v>447</v>
      </c>
      <c r="D30" s="98">
        <v>2</v>
      </c>
      <c r="E30" s="98"/>
      <c r="F30" s="112">
        <v>1</v>
      </c>
      <c r="G30" s="112">
        <v>1</v>
      </c>
      <c r="H30" s="129"/>
      <c r="I30" s="129"/>
      <c r="J30" s="125"/>
      <c r="K30" s="98">
        <v>4.5</v>
      </c>
      <c r="L30" s="98"/>
      <c r="M30" s="98">
        <v>2</v>
      </c>
      <c r="N30" s="98">
        <v>2</v>
      </c>
      <c r="O30" s="112"/>
      <c r="P30" s="112"/>
      <c r="Q30" s="125"/>
      <c r="R30" s="98">
        <v>1</v>
      </c>
      <c r="S30" s="98"/>
      <c r="T30" s="98">
        <v>1</v>
      </c>
      <c r="U30" s="98"/>
      <c r="V30" s="112"/>
      <c r="W30" s="112"/>
      <c r="X30" s="125"/>
      <c r="Y30" s="98"/>
      <c r="Z30" s="112"/>
      <c r="AA30" s="112"/>
      <c r="AB30" s="129"/>
      <c r="AC30" s="129"/>
      <c r="AD30" s="129"/>
      <c r="AE30" s="98">
        <v>3.5</v>
      </c>
      <c r="AF30" s="305"/>
      <c r="AG30" s="129"/>
      <c r="AH30" s="129"/>
      <c r="AI30" s="129"/>
      <c r="AJ30" s="98">
        <v>2</v>
      </c>
      <c r="AK30" s="250">
        <v>2</v>
      </c>
      <c r="AL30" s="129"/>
      <c r="AM30" s="251"/>
      <c r="AN30" s="129"/>
      <c r="AO30" s="129"/>
      <c r="AP30" s="129"/>
      <c r="AQ30" s="129"/>
      <c r="AR30" s="129"/>
      <c r="AS30" s="350">
        <v>13</v>
      </c>
      <c r="AT30" s="184">
        <v>2</v>
      </c>
      <c r="AU30" s="104">
        <v>14</v>
      </c>
      <c r="AV30" s="104">
        <v>13</v>
      </c>
      <c r="AW30" s="241">
        <v>6</v>
      </c>
      <c r="AX30" s="132"/>
      <c r="AY30" s="90"/>
      <c r="AZ30" s="133"/>
      <c r="BA30" s="109">
        <f t="shared" si="1"/>
        <v>9.5</v>
      </c>
      <c r="BB30" s="109">
        <f t="shared" si="0"/>
        <v>14</v>
      </c>
      <c r="BC30" s="109">
        <f t="shared" si="0"/>
        <v>17</v>
      </c>
      <c r="BD30" s="109">
        <f t="shared" si="0"/>
        <v>9</v>
      </c>
      <c r="BE30" s="109">
        <f t="shared" si="0"/>
        <v>2</v>
      </c>
      <c r="BF30" s="109">
        <f t="shared" si="0"/>
        <v>2</v>
      </c>
      <c r="BG30" s="109">
        <f t="shared" si="0"/>
        <v>16.5</v>
      </c>
      <c r="BH30" s="113">
        <f t="shared" si="2"/>
        <v>70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15.75" thickBot="1">
      <c r="A31" s="215">
        <v>17</v>
      </c>
      <c r="B31" s="351">
        <v>341204301</v>
      </c>
      <c r="C31" s="352" t="s">
        <v>448</v>
      </c>
      <c r="D31" s="98">
        <v>1</v>
      </c>
      <c r="E31" s="98"/>
      <c r="F31" s="112">
        <v>0</v>
      </c>
      <c r="G31" s="112">
        <v>3</v>
      </c>
      <c r="H31" s="129"/>
      <c r="I31" s="129"/>
      <c r="J31" s="125"/>
      <c r="K31" s="98">
        <v>4.5</v>
      </c>
      <c r="L31" s="98"/>
      <c r="M31" s="98">
        <v>0</v>
      </c>
      <c r="N31" s="98">
        <v>2</v>
      </c>
      <c r="O31" s="112"/>
      <c r="P31" s="112"/>
      <c r="Q31" s="125"/>
      <c r="R31" s="98">
        <v>1</v>
      </c>
      <c r="S31" s="98"/>
      <c r="T31" s="98">
        <v>1</v>
      </c>
      <c r="U31" s="98"/>
      <c r="V31" s="112"/>
      <c r="W31" s="112"/>
      <c r="X31" s="125"/>
      <c r="Y31" s="98"/>
      <c r="Z31" s="112"/>
      <c r="AA31" s="112"/>
      <c r="AB31" s="129"/>
      <c r="AC31" s="129"/>
      <c r="AD31" s="129"/>
      <c r="AE31" s="98">
        <v>4</v>
      </c>
      <c r="AF31" s="305"/>
      <c r="AG31" s="129"/>
      <c r="AH31" s="129"/>
      <c r="AI31" s="129"/>
      <c r="AJ31" s="98">
        <v>2</v>
      </c>
      <c r="AK31" s="250">
        <v>2</v>
      </c>
      <c r="AL31" s="129"/>
      <c r="AM31" s="251"/>
      <c r="AN31" s="129"/>
      <c r="AO31" s="129"/>
      <c r="AP31" s="129"/>
      <c r="AQ31" s="129"/>
      <c r="AR31" s="129"/>
      <c r="AS31" s="350">
        <v>8.5</v>
      </c>
      <c r="AT31" s="184">
        <v>0</v>
      </c>
      <c r="AU31" s="104">
        <v>9</v>
      </c>
      <c r="AV31" s="104">
        <v>6.5</v>
      </c>
      <c r="AW31" s="241">
        <v>4</v>
      </c>
      <c r="AX31" s="132"/>
      <c r="AY31" s="90"/>
      <c r="AZ31" s="133"/>
      <c r="BA31" s="109">
        <f t="shared" si="1"/>
        <v>6.5</v>
      </c>
      <c r="BB31" s="109">
        <f t="shared" si="1"/>
        <v>9</v>
      </c>
      <c r="BC31" s="109">
        <f t="shared" si="1"/>
        <v>7.5</v>
      </c>
      <c r="BD31" s="109">
        <f t="shared" si="1"/>
        <v>9</v>
      </c>
      <c r="BE31" s="109">
        <f t="shared" si="1"/>
        <v>2</v>
      </c>
      <c r="BF31" s="109">
        <f t="shared" si="1"/>
        <v>2</v>
      </c>
      <c r="BG31" s="109">
        <f t="shared" si="1"/>
        <v>12.5</v>
      </c>
      <c r="BH31" s="113">
        <f t="shared" si="2"/>
        <v>48.5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15.75" thickBot="1">
      <c r="A32" s="215">
        <v>18</v>
      </c>
      <c r="B32" s="351">
        <v>341204358</v>
      </c>
      <c r="C32" s="352" t="s">
        <v>449</v>
      </c>
      <c r="D32" s="98">
        <v>2.5</v>
      </c>
      <c r="E32" s="98"/>
      <c r="F32" s="112">
        <v>0.5</v>
      </c>
      <c r="G32" s="112">
        <v>0</v>
      </c>
      <c r="H32" s="129"/>
      <c r="I32" s="129"/>
      <c r="J32" s="125"/>
      <c r="K32" s="98">
        <v>5</v>
      </c>
      <c r="L32" s="98"/>
      <c r="M32" s="98">
        <v>1</v>
      </c>
      <c r="N32" s="98">
        <v>1.5</v>
      </c>
      <c r="O32" s="112"/>
      <c r="P32" s="112"/>
      <c r="Q32" s="129"/>
      <c r="R32" s="112">
        <v>1</v>
      </c>
      <c r="S32" s="112"/>
      <c r="T32" s="112">
        <v>1</v>
      </c>
      <c r="U32" s="112"/>
      <c r="V32" s="98"/>
      <c r="W32" s="112"/>
      <c r="X32" s="125"/>
      <c r="Y32" s="98"/>
      <c r="Z32" s="112"/>
      <c r="AA32" s="112"/>
      <c r="AB32" s="129"/>
      <c r="AC32" s="129"/>
      <c r="AD32" s="129"/>
      <c r="AE32" s="311">
        <v>4</v>
      </c>
      <c r="AF32" s="305"/>
      <c r="AG32" s="129"/>
      <c r="AH32" s="129"/>
      <c r="AI32" s="129"/>
      <c r="AJ32" s="311">
        <v>2</v>
      </c>
      <c r="AK32" s="250">
        <v>2</v>
      </c>
      <c r="AL32" s="129"/>
      <c r="AM32" s="251"/>
      <c r="AN32" s="129"/>
      <c r="AO32" s="129"/>
      <c r="AP32" s="129"/>
      <c r="AQ32" s="129"/>
      <c r="AR32" s="129"/>
      <c r="AS32" s="350">
        <v>7.5</v>
      </c>
      <c r="AT32" s="184">
        <v>3</v>
      </c>
      <c r="AU32" s="104">
        <v>6</v>
      </c>
      <c r="AV32" s="104">
        <v>8</v>
      </c>
      <c r="AW32" s="241">
        <v>3.5</v>
      </c>
      <c r="AX32" s="132"/>
      <c r="AY32" s="90"/>
      <c r="AZ32" s="133"/>
      <c r="BA32" s="109">
        <f t="shared" si="1"/>
        <v>11.5</v>
      </c>
      <c r="BB32" s="109">
        <f t="shared" si="1"/>
        <v>6</v>
      </c>
      <c r="BC32" s="109">
        <f t="shared" si="1"/>
        <v>10.5</v>
      </c>
      <c r="BD32" s="109">
        <f t="shared" si="1"/>
        <v>5</v>
      </c>
      <c r="BE32" s="109">
        <f t="shared" si="1"/>
        <v>2</v>
      </c>
      <c r="BF32" s="109">
        <f t="shared" si="1"/>
        <v>2</v>
      </c>
      <c r="BG32" s="109">
        <f t="shared" si="1"/>
        <v>11.5</v>
      </c>
      <c r="BH32" s="113"/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1" s="20" customFormat="1" ht="15.75" thickBot="1">
      <c r="A33" s="215">
        <v>19</v>
      </c>
      <c r="B33" s="355">
        <v>341204376</v>
      </c>
      <c r="C33" s="355" t="s">
        <v>154</v>
      </c>
      <c r="D33" s="98">
        <v>2.5</v>
      </c>
      <c r="E33" s="98"/>
      <c r="F33" s="112">
        <v>1</v>
      </c>
      <c r="G33" s="112">
        <v>0.5</v>
      </c>
      <c r="H33" s="129"/>
      <c r="I33" s="129"/>
      <c r="J33" s="125"/>
      <c r="K33" s="98">
        <v>5</v>
      </c>
      <c r="L33" s="98"/>
      <c r="M33" s="98">
        <v>3</v>
      </c>
      <c r="N33" s="98">
        <v>2</v>
      </c>
      <c r="O33" s="112"/>
      <c r="P33" s="112"/>
      <c r="Q33" s="129"/>
      <c r="R33" s="112">
        <v>1</v>
      </c>
      <c r="S33" s="112"/>
      <c r="T33" s="112">
        <v>1</v>
      </c>
      <c r="U33" s="112"/>
      <c r="V33" s="98"/>
      <c r="W33" s="112"/>
      <c r="X33" s="125"/>
      <c r="Y33" s="98"/>
      <c r="Z33" s="112"/>
      <c r="AA33" s="112"/>
      <c r="AB33" s="129"/>
      <c r="AC33" s="129"/>
      <c r="AD33" s="129"/>
      <c r="AE33" s="311">
        <v>4</v>
      </c>
      <c r="AF33" s="305"/>
      <c r="AG33" s="129"/>
      <c r="AH33" s="129"/>
      <c r="AI33" s="129"/>
      <c r="AJ33" s="311">
        <v>2</v>
      </c>
      <c r="AK33" s="250">
        <v>2</v>
      </c>
      <c r="AL33" s="129"/>
      <c r="AM33" s="251"/>
      <c r="AN33" s="129"/>
      <c r="AO33" s="129"/>
      <c r="AP33" s="129"/>
      <c r="AQ33" s="129"/>
      <c r="AR33" s="129"/>
      <c r="AS33" s="350">
        <v>13.5</v>
      </c>
      <c r="AT33" s="184">
        <v>5</v>
      </c>
      <c r="AU33" s="104">
        <v>13.5</v>
      </c>
      <c r="AV33" s="104">
        <v>12</v>
      </c>
      <c r="AW33" s="241">
        <v>4</v>
      </c>
      <c r="AX33" s="132"/>
      <c r="AY33" s="90"/>
      <c r="AZ33" s="133"/>
      <c r="BA33" s="109">
        <f t="shared" si="1"/>
        <v>13.5</v>
      </c>
      <c r="BB33" s="109">
        <f t="shared" si="1"/>
        <v>13.5</v>
      </c>
      <c r="BC33" s="109">
        <f t="shared" si="1"/>
        <v>17</v>
      </c>
      <c r="BD33" s="109">
        <f t="shared" si="1"/>
        <v>6.5</v>
      </c>
      <c r="BE33" s="109">
        <f t="shared" si="1"/>
        <v>2</v>
      </c>
      <c r="BF33" s="109">
        <f t="shared" si="1"/>
        <v>2</v>
      </c>
      <c r="BG33" s="109">
        <f t="shared" si="1"/>
        <v>17.5</v>
      </c>
      <c r="BH33" s="113"/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1" s="20" customFormat="1" ht="15.75" thickBot="1">
      <c r="A34" s="215">
        <v>20</v>
      </c>
      <c r="B34" s="348">
        <v>341204511</v>
      </c>
      <c r="C34" s="349" t="s">
        <v>450</v>
      </c>
      <c r="D34" s="98">
        <v>3.5</v>
      </c>
      <c r="E34" s="98"/>
      <c r="F34" s="112">
        <v>0.5</v>
      </c>
      <c r="G34" s="112">
        <v>1</v>
      </c>
      <c r="H34" s="129"/>
      <c r="I34" s="129"/>
      <c r="J34" s="125"/>
      <c r="K34" s="98">
        <v>5</v>
      </c>
      <c r="L34" s="98"/>
      <c r="M34" s="98">
        <v>2</v>
      </c>
      <c r="N34" s="98">
        <v>2</v>
      </c>
      <c r="O34" s="112"/>
      <c r="P34" s="112"/>
      <c r="Q34" s="129"/>
      <c r="R34" s="112">
        <v>1</v>
      </c>
      <c r="S34" s="112"/>
      <c r="T34" s="112">
        <v>1</v>
      </c>
      <c r="U34" s="112"/>
      <c r="V34" s="98"/>
      <c r="W34" s="112"/>
      <c r="X34" s="125"/>
      <c r="Y34" s="98"/>
      <c r="Z34" s="112"/>
      <c r="AA34" s="112"/>
      <c r="AB34" s="129"/>
      <c r="AC34" s="129"/>
      <c r="AD34" s="129"/>
      <c r="AE34" s="311">
        <v>4</v>
      </c>
      <c r="AF34" s="305"/>
      <c r="AG34" s="129"/>
      <c r="AH34" s="129"/>
      <c r="AI34" s="129"/>
      <c r="AJ34" s="311">
        <v>2</v>
      </c>
      <c r="AK34" s="250">
        <v>2</v>
      </c>
      <c r="AL34" s="129"/>
      <c r="AM34" s="251"/>
      <c r="AN34" s="129"/>
      <c r="AO34" s="129"/>
      <c r="AP34" s="129"/>
      <c r="AQ34" s="129"/>
      <c r="AR34" s="129"/>
      <c r="AS34" s="350">
        <v>16.5</v>
      </c>
      <c r="AT34" s="184">
        <v>4</v>
      </c>
      <c r="AU34" s="104">
        <v>13</v>
      </c>
      <c r="AV34" s="104">
        <v>12</v>
      </c>
      <c r="AW34" s="241">
        <v>5.5</v>
      </c>
      <c r="AX34" s="132"/>
      <c r="AY34" s="90"/>
      <c r="AZ34" s="133"/>
      <c r="BA34" s="109">
        <f t="shared" si="1"/>
        <v>13.5</v>
      </c>
      <c r="BB34" s="109">
        <f t="shared" si="1"/>
        <v>13</v>
      </c>
      <c r="BC34" s="109">
        <f t="shared" si="1"/>
        <v>15.5</v>
      </c>
      <c r="BD34" s="109">
        <f t="shared" si="1"/>
        <v>8.5</v>
      </c>
      <c r="BE34" s="109">
        <f t="shared" si="1"/>
        <v>2</v>
      </c>
      <c r="BF34" s="109">
        <f t="shared" si="1"/>
        <v>2</v>
      </c>
      <c r="BG34" s="109">
        <f t="shared" si="1"/>
        <v>20.5</v>
      </c>
      <c r="BH34" s="113"/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1" s="20" customFormat="1" ht="15.75" thickBot="1">
      <c r="A35" s="215">
        <v>21</v>
      </c>
      <c r="B35" s="351">
        <v>341204585</v>
      </c>
      <c r="C35" s="352" t="s">
        <v>451</v>
      </c>
      <c r="D35" s="98">
        <v>3.5</v>
      </c>
      <c r="E35" s="98"/>
      <c r="F35" s="112">
        <v>0</v>
      </c>
      <c r="G35" s="112">
        <v>2.5</v>
      </c>
      <c r="H35" s="129"/>
      <c r="I35" s="129"/>
      <c r="J35" s="125"/>
      <c r="K35" s="98">
        <v>5</v>
      </c>
      <c r="L35" s="98"/>
      <c r="M35" s="98">
        <v>2</v>
      </c>
      <c r="N35" s="98">
        <v>2</v>
      </c>
      <c r="O35" s="112"/>
      <c r="P35" s="112"/>
      <c r="Q35" s="129"/>
      <c r="R35" s="112">
        <v>1</v>
      </c>
      <c r="S35" s="112"/>
      <c r="T35" s="112">
        <v>1</v>
      </c>
      <c r="U35" s="112"/>
      <c r="V35" s="98"/>
      <c r="W35" s="112"/>
      <c r="X35" s="125"/>
      <c r="Y35" s="98"/>
      <c r="Z35" s="112"/>
      <c r="AA35" s="112"/>
      <c r="AB35" s="129"/>
      <c r="AC35" s="129"/>
      <c r="AD35" s="129"/>
      <c r="AE35" s="311">
        <v>4</v>
      </c>
      <c r="AF35" s="305"/>
      <c r="AG35" s="129"/>
      <c r="AH35" s="129"/>
      <c r="AI35" s="129"/>
      <c r="AJ35" s="311">
        <v>1.5</v>
      </c>
      <c r="AK35" s="250">
        <v>1</v>
      </c>
      <c r="AL35" s="129"/>
      <c r="AM35" s="251"/>
      <c r="AN35" s="129"/>
      <c r="AO35" s="129"/>
      <c r="AP35" s="129"/>
      <c r="AQ35" s="129"/>
      <c r="AR35" s="129"/>
      <c r="AS35" s="350">
        <v>13.5</v>
      </c>
      <c r="AT35" s="184">
        <v>2</v>
      </c>
      <c r="AU35" s="104">
        <v>8.5</v>
      </c>
      <c r="AV35" s="104">
        <v>5</v>
      </c>
      <c r="AW35" s="241">
        <v>6</v>
      </c>
      <c r="AX35" s="132"/>
      <c r="AY35" s="90"/>
      <c r="AZ35" s="133"/>
      <c r="BA35" s="109">
        <f t="shared" si="1"/>
        <v>11.5</v>
      </c>
      <c r="BB35" s="109">
        <f t="shared" si="1"/>
        <v>8.5</v>
      </c>
      <c r="BC35" s="109">
        <f t="shared" si="1"/>
        <v>8</v>
      </c>
      <c r="BD35" s="109">
        <f t="shared" si="1"/>
        <v>10.5</v>
      </c>
      <c r="BE35" s="109">
        <f t="shared" si="1"/>
        <v>1.5</v>
      </c>
      <c r="BF35" s="109">
        <f t="shared" si="1"/>
        <v>1</v>
      </c>
      <c r="BG35" s="109">
        <f t="shared" si="1"/>
        <v>17.5</v>
      </c>
      <c r="BH35" s="113"/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1" s="20" customFormat="1" ht="15.75" thickBot="1">
      <c r="A36" s="215">
        <v>22</v>
      </c>
      <c r="B36" s="351">
        <v>341204679</v>
      </c>
      <c r="C36" s="352" t="s">
        <v>452</v>
      </c>
      <c r="D36" s="98">
        <v>3</v>
      </c>
      <c r="E36" s="98"/>
      <c r="F36" s="112">
        <v>1.5</v>
      </c>
      <c r="G36" s="112">
        <v>1.5</v>
      </c>
      <c r="H36" s="129"/>
      <c r="I36" s="129"/>
      <c r="J36" s="125"/>
      <c r="K36" s="98">
        <v>4.5</v>
      </c>
      <c r="L36" s="98"/>
      <c r="M36" s="98">
        <v>2</v>
      </c>
      <c r="N36" s="98">
        <v>2</v>
      </c>
      <c r="O36" s="112"/>
      <c r="P36" s="112"/>
      <c r="Q36" s="129"/>
      <c r="R36" s="112">
        <v>1</v>
      </c>
      <c r="S36" s="112"/>
      <c r="T36" s="112">
        <v>1</v>
      </c>
      <c r="U36" s="112"/>
      <c r="V36" s="98"/>
      <c r="W36" s="112"/>
      <c r="X36" s="125"/>
      <c r="Y36" s="98"/>
      <c r="Z36" s="112"/>
      <c r="AA36" s="112"/>
      <c r="AB36" s="129"/>
      <c r="AC36" s="129"/>
      <c r="AD36" s="129"/>
      <c r="AE36" s="311">
        <v>4</v>
      </c>
      <c r="AF36" s="305"/>
      <c r="AG36" s="129"/>
      <c r="AH36" s="129"/>
      <c r="AI36" s="129"/>
      <c r="AJ36" s="311">
        <v>2</v>
      </c>
      <c r="AK36" s="250">
        <v>2</v>
      </c>
      <c r="AL36" s="129"/>
      <c r="AM36" s="251"/>
      <c r="AN36" s="129"/>
      <c r="AO36" s="129"/>
      <c r="AP36" s="129"/>
      <c r="AQ36" s="129"/>
      <c r="AR36" s="129"/>
      <c r="AS36" s="350">
        <v>18.5</v>
      </c>
      <c r="AT36" s="184">
        <v>7</v>
      </c>
      <c r="AU36" s="104">
        <v>6.5</v>
      </c>
      <c r="AV36" s="104">
        <v>10</v>
      </c>
      <c r="AW36" s="241">
        <v>5</v>
      </c>
      <c r="AX36" s="132"/>
      <c r="AY36" s="90"/>
      <c r="AZ36" s="133"/>
      <c r="BA36" s="109">
        <f t="shared" si="1"/>
        <v>15.5</v>
      </c>
      <c r="BB36" s="109">
        <f t="shared" si="1"/>
        <v>6.5</v>
      </c>
      <c r="BC36" s="109">
        <f t="shared" si="1"/>
        <v>14.5</v>
      </c>
      <c r="BD36" s="109">
        <f t="shared" si="1"/>
        <v>8.5</v>
      </c>
      <c r="BE36" s="109">
        <f t="shared" si="1"/>
        <v>2</v>
      </c>
      <c r="BF36" s="109">
        <f t="shared" si="1"/>
        <v>2</v>
      </c>
      <c r="BG36" s="109">
        <f t="shared" si="1"/>
        <v>22.5</v>
      </c>
      <c r="BH36" s="113"/>
      <c r="BI36" s="677"/>
      <c r="BJ36" s="678"/>
      <c r="BK36" s="678"/>
      <c r="BL36" s="678"/>
      <c r="BM36" s="678"/>
      <c r="BN36" s="678"/>
      <c r="BO36" s="678"/>
      <c r="BP36" s="678"/>
      <c r="BQ36" s="678"/>
      <c r="BR36" s="678"/>
      <c r="BS36" s="679"/>
    </row>
    <row r="37" spans="1:71" s="20" customFormat="1" ht="15.75" thickBot="1">
      <c r="A37" s="215">
        <v>23</v>
      </c>
      <c r="B37" s="351">
        <v>341204953</v>
      </c>
      <c r="C37" s="352" t="s">
        <v>453</v>
      </c>
      <c r="D37" s="98">
        <v>4.5</v>
      </c>
      <c r="E37" s="98"/>
      <c r="F37" s="112">
        <v>1.5</v>
      </c>
      <c r="G37" s="112">
        <v>1.5</v>
      </c>
      <c r="H37" s="129"/>
      <c r="I37" s="129"/>
      <c r="J37" s="125"/>
      <c r="K37" s="98">
        <v>3.5</v>
      </c>
      <c r="L37" s="98"/>
      <c r="M37" s="98">
        <v>3</v>
      </c>
      <c r="N37" s="98">
        <v>2</v>
      </c>
      <c r="O37" s="112"/>
      <c r="P37" s="112"/>
      <c r="Q37" s="129"/>
      <c r="R37" s="112">
        <v>1</v>
      </c>
      <c r="S37" s="112"/>
      <c r="T37" s="112">
        <v>1</v>
      </c>
      <c r="U37" s="112"/>
      <c r="V37" s="98"/>
      <c r="W37" s="112"/>
      <c r="X37" s="125"/>
      <c r="Y37" s="98"/>
      <c r="Z37" s="112"/>
      <c r="AA37" s="112"/>
      <c r="AB37" s="129"/>
      <c r="AC37" s="129"/>
      <c r="AD37" s="129"/>
      <c r="AE37" s="311">
        <v>3.5</v>
      </c>
      <c r="AF37" s="305"/>
      <c r="AG37" s="129"/>
      <c r="AH37" s="129"/>
      <c r="AI37" s="129"/>
      <c r="AJ37" s="311">
        <v>2</v>
      </c>
      <c r="AK37" s="250">
        <v>2</v>
      </c>
      <c r="AL37" s="129"/>
      <c r="AM37" s="251"/>
      <c r="AN37" s="129"/>
      <c r="AO37" s="129"/>
      <c r="AP37" s="129"/>
      <c r="AQ37" s="129"/>
      <c r="AR37" s="129"/>
      <c r="AS37" s="350">
        <v>8.5</v>
      </c>
      <c r="AT37" s="184">
        <v>5</v>
      </c>
      <c r="AU37" s="104">
        <v>6.5</v>
      </c>
      <c r="AV37" s="104">
        <v>10.5</v>
      </c>
      <c r="AW37" s="241">
        <v>3.5</v>
      </c>
      <c r="AX37" s="132"/>
      <c r="AY37" s="90"/>
      <c r="AZ37" s="133"/>
      <c r="BA37" s="109">
        <f t="shared" si="1"/>
        <v>14</v>
      </c>
      <c r="BB37" s="109">
        <f t="shared" si="1"/>
        <v>6.5</v>
      </c>
      <c r="BC37" s="109">
        <f t="shared" si="1"/>
        <v>16</v>
      </c>
      <c r="BD37" s="109">
        <f t="shared" si="1"/>
        <v>7</v>
      </c>
      <c r="BE37" s="109">
        <f t="shared" si="1"/>
        <v>2</v>
      </c>
      <c r="BF37" s="109">
        <f t="shared" si="1"/>
        <v>2</v>
      </c>
      <c r="BG37" s="109">
        <f t="shared" si="1"/>
        <v>12</v>
      </c>
      <c r="BH37" s="113"/>
      <c r="BI37" s="677"/>
      <c r="BJ37" s="678"/>
      <c r="BK37" s="678"/>
      <c r="BL37" s="678"/>
      <c r="BM37" s="678"/>
      <c r="BN37" s="678"/>
      <c r="BO37" s="678"/>
      <c r="BP37" s="678"/>
      <c r="BQ37" s="678"/>
      <c r="BR37" s="678"/>
      <c r="BS37" s="679"/>
    </row>
    <row r="38" spans="1:71" s="20" customFormat="1" ht="15.75" thickBot="1">
      <c r="A38" s="215">
        <v>24</v>
      </c>
      <c r="B38" s="351">
        <v>341205221</v>
      </c>
      <c r="C38" s="352" t="s">
        <v>454</v>
      </c>
      <c r="D38" s="98">
        <v>4</v>
      </c>
      <c r="E38" s="98"/>
      <c r="F38" s="112">
        <v>1</v>
      </c>
      <c r="G38" s="112">
        <v>3</v>
      </c>
      <c r="H38" s="129"/>
      <c r="I38" s="129"/>
      <c r="J38" s="125"/>
      <c r="K38" s="98">
        <v>4.5</v>
      </c>
      <c r="L38" s="98"/>
      <c r="M38" s="98">
        <v>2</v>
      </c>
      <c r="N38" s="98">
        <v>2</v>
      </c>
      <c r="O38" s="112"/>
      <c r="P38" s="112"/>
      <c r="Q38" s="129"/>
      <c r="R38" s="112">
        <v>1</v>
      </c>
      <c r="S38" s="112"/>
      <c r="T38" s="112">
        <v>1</v>
      </c>
      <c r="U38" s="112"/>
      <c r="V38" s="98"/>
      <c r="W38" s="112"/>
      <c r="X38" s="125"/>
      <c r="Y38" s="98"/>
      <c r="Z38" s="112"/>
      <c r="AA38" s="112"/>
      <c r="AB38" s="129"/>
      <c r="AC38" s="129"/>
      <c r="AD38" s="129"/>
      <c r="AE38" s="311">
        <v>4</v>
      </c>
      <c r="AF38" s="305"/>
      <c r="AG38" s="129"/>
      <c r="AH38" s="129"/>
      <c r="AI38" s="129"/>
      <c r="AJ38" s="311">
        <v>2</v>
      </c>
      <c r="AK38" s="250">
        <v>2</v>
      </c>
      <c r="AL38" s="129"/>
      <c r="AM38" s="251"/>
      <c r="AN38" s="129"/>
      <c r="AO38" s="129"/>
      <c r="AP38" s="129"/>
      <c r="AQ38" s="129"/>
      <c r="AR38" s="129"/>
      <c r="AS38" s="350">
        <v>16.5</v>
      </c>
      <c r="AT38" s="184">
        <v>3</v>
      </c>
      <c r="AU38" s="104">
        <v>10</v>
      </c>
      <c r="AV38" s="104">
        <v>6.5</v>
      </c>
      <c r="AW38" s="241">
        <v>5</v>
      </c>
      <c r="AX38" s="132"/>
      <c r="AY38" s="90"/>
      <c r="AZ38" s="133"/>
      <c r="BA38" s="109">
        <f t="shared" si="1"/>
        <v>12.5</v>
      </c>
      <c r="BB38" s="109">
        <f t="shared" si="1"/>
        <v>10</v>
      </c>
      <c r="BC38" s="109">
        <f t="shared" si="1"/>
        <v>10.5</v>
      </c>
      <c r="BD38" s="109">
        <f t="shared" si="1"/>
        <v>10</v>
      </c>
      <c r="BE38" s="109">
        <f t="shared" si="1"/>
        <v>2</v>
      </c>
      <c r="BF38" s="109">
        <f t="shared" si="1"/>
        <v>2</v>
      </c>
      <c r="BG38" s="109">
        <f t="shared" si="1"/>
        <v>20.5</v>
      </c>
      <c r="BH38" s="113"/>
      <c r="BI38" s="677"/>
      <c r="BJ38" s="678"/>
      <c r="BK38" s="678"/>
      <c r="BL38" s="678"/>
      <c r="BM38" s="678"/>
      <c r="BN38" s="678"/>
      <c r="BO38" s="678"/>
      <c r="BP38" s="678"/>
      <c r="BQ38" s="678"/>
      <c r="BR38" s="678"/>
      <c r="BS38" s="679"/>
    </row>
    <row r="39" spans="1:71" s="20" customFormat="1" ht="15.75" thickBot="1">
      <c r="A39" s="215">
        <v>25</v>
      </c>
      <c r="B39" s="348">
        <v>341206035</v>
      </c>
      <c r="C39" s="349" t="s">
        <v>455</v>
      </c>
      <c r="D39" s="98">
        <v>3</v>
      </c>
      <c r="E39" s="98"/>
      <c r="F39" s="112">
        <v>0.5</v>
      </c>
      <c r="G39" s="112">
        <v>1</v>
      </c>
      <c r="H39" s="129"/>
      <c r="I39" s="129"/>
      <c r="J39" s="125"/>
      <c r="K39" s="98">
        <v>3.5</v>
      </c>
      <c r="L39" s="98"/>
      <c r="M39" s="98">
        <v>2</v>
      </c>
      <c r="N39" s="98">
        <v>2</v>
      </c>
      <c r="O39" s="112"/>
      <c r="P39" s="112"/>
      <c r="Q39" s="129"/>
      <c r="R39" s="112">
        <v>1</v>
      </c>
      <c r="S39" s="112"/>
      <c r="T39" s="112">
        <v>1</v>
      </c>
      <c r="U39" s="112"/>
      <c r="V39" s="98"/>
      <c r="W39" s="112"/>
      <c r="X39" s="125"/>
      <c r="Y39" s="98"/>
      <c r="Z39" s="112"/>
      <c r="AA39" s="112"/>
      <c r="AB39" s="129"/>
      <c r="AC39" s="129"/>
      <c r="AD39" s="129"/>
      <c r="AE39" s="311">
        <v>4</v>
      </c>
      <c r="AF39" s="305"/>
      <c r="AG39" s="129"/>
      <c r="AH39" s="129"/>
      <c r="AI39" s="129"/>
      <c r="AJ39" s="311">
        <v>2</v>
      </c>
      <c r="AK39" s="250">
        <v>1.5</v>
      </c>
      <c r="AL39" s="129"/>
      <c r="AM39" s="251"/>
      <c r="AN39" s="129"/>
      <c r="AO39" s="129"/>
      <c r="AP39" s="129"/>
      <c r="AQ39" s="129"/>
      <c r="AR39" s="129"/>
      <c r="AS39" s="350">
        <v>14</v>
      </c>
      <c r="AT39" s="184">
        <v>2</v>
      </c>
      <c r="AU39" s="104">
        <v>10</v>
      </c>
      <c r="AV39" s="104">
        <v>5.5</v>
      </c>
      <c r="AW39" s="241">
        <v>6.5</v>
      </c>
      <c r="AX39" s="132"/>
      <c r="AY39" s="90"/>
      <c r="AZ39" s="133"/>
      <c r="BA39" s="109">
        <f t="shared" si="1"/>
        <v>9.5</v>
      </c>
      <c r="BB39" s="109">
        <f t="shared" si="1"/>
        <v>10</v>
      </c>
      <c r="BC39" s="109">
        <f t="shared" si="1"/>
        <v>9</v>
      </c>
      <c r="BD39" s="109">
        <f t="shared" si="1"/>
        <v>9.5</v>
      </c>
      <c r="BE39" s="109">
        <f t="shared" si="1"/>
        <v>2</v>
      </c>
      <c r="BF39" s="109">
        <f t="shared" si="1"/>
        <v>1.5</v>
      </c>
      <c r="BG39" s="109">
        <f t="shared" si="1"/>
        <v>18</v>
      </c>
      <c r="BH39" s="113"/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</row>
    <row r="40" spans="1:71" s="20" customFormat="1" ht="15.75" thickBot="1">
      <c r="A40" s="215">
        <v>26</v>
      </c>
      <c r="B40" s="351">
        <v>341206064</v>
      </c>
      <c r="C40" s="352" t="s">
        <v>456</v>
      </c>
      <c r="D40" s="98">
        <v>3</v>
      </c>
      <c r="E40" s="98"/>
      <c r="F40" s="112">
        <v>1.5</v>
      </c>
      <c r="G40" s="112">
        <v>3</v>
      </c>
      <c r="H40" s="129"/>
      <c r="I40" s="129"/>
      <c r="J40" s="125"/>
      <c r="K40" s="98">
        <v>5</v>
      </c>
      <c r="L40" s="98"/>
      <c r="M40" s="98">
        <v>3</v>
      </c>
      <c r="N40" s="98">
        <v>2</v>
      </c>
      <c r="O40" s="112"/>
      <c r="P40" s="112"/>
      <c r="Q40" s="129"/>
      <c r="R40" s="112">
        <v>1</v>
      </c>
      <c r="S40" s="112"/>
      <c r="T40" s="112">
        <v>1</v>
      </c>
      <c r="U40" s="112"/>
      <c r="V40" s="98"/>
      <c r="W40" s="112"/>
      <c r="X40" s="125"/>
      <c r="Y40" s="98"/>
      <c r="Z40" s="112"/>
      <c r="AA40" s="112"/>
      <c r="AB40" s="129"/>
      <c r="AC40" s="129"/>
      <c r="AD40" s="129"/>
      <c r="AE40" s="311">
        <v>4</v>
      </c>
      <c r="AF40" s="305"/>
      <c r="AG40" s="129"/>
      <c r="AH40" s="129"/>
      <c r="AI40" s="129"/>
      <c r="AJ40" s="311">
        <v>1.5</v>
      </c>
      <c r="AK40" s="250">
        <v>1</v>
      </c>
      <c r="AL40" s="129"/>
      <c r="AM40" s="251"/>
      <c r="AN40" s="129"/>
      <c r="AO40" s="129"/>
      <c r="AP40" s="129"/>
      <c r="AQ40" s="129"/>
      <c r="AR40" s="129"/>
      <c r="AS40" s="350">
        <v>19</v>
      </c>
      <c r="AT40" s="184">
        <v>6</v>
      </c>
      <c r="AU40" s="104">
        <v>13.5</v>
      </c>
      <c r="AV40" s="104">
        <v>13</v>
      </c>
      <c r="AW40" s="241">
        <v>6.5</v>
      </c>
      <c r="AX40" s="132"/>
      <c r="AY40" s="90"/>
      <c r="AZ40" s="133"/>
      <c r="BA40" s="109">
        <f t="shared" si="1"/>
        <v>15</v>
      </c>
      <c r="BB40" s="109">
        <f t="shared" si="1"/>
        <v>13.5</v>
      </c>
      <c r="BC40" s="109">
        <f t="shared" si="1"/>
        <v>18.5</v>
      </c>
      <c r="BD40" s="109">
        <f t="shared" si="1"/>
        <v>11.5</v>
      </c>
      <c r="BE40" s="109">
        <f t="shared" si="1"/>
        <v>1.5</v>
      </c>
      <c r="BF40" s="109">
        <f t="shared" si="1"/>
        <v>1</v>
      </c>
      <c r="BG40" s="109">
        <f t="shared" si="1"/>
        <v>23</v>
      </c>
      <c r="BH40" s="113"/>
      <c r="BI40" s="677"/>
      <c r="BJ40" s="678"/>
      <c r="BK40" s="678"/>
      <c r="BL40" s="678"/>
      <c r="BM40" s="678"/>
      <c r="BN40" s="678"/>
      <c r="BO40" s="678"/>
      <c r="BP40" s="678"/>
      <c r="BQ40" s="678"/>
      <c r="BR40" s="678"/>
      <c r="BS40" s="679"/>
    </row>
    <row r="41" spans="1:71" s="20" customFormat="1" ht="15.75" thickBot="1">
      <c r="A41" s="215">
        <v>27</v>
      </c>
      <c r="B41" s="351">
        <v>342204111</v>
      </c>
      <c r="C41" s="352" t="s">
        <v>84</v>
      </c>
      <c r="D41" s="98">
        <v>3</v>
      </c>
      <c r="E41" s="98"/>
      <c r="F41" s="112">
        <v>0</v>
      </c>
      <c r="G41" s="112">
        <v>3</v>
      </c>
      <c r="H41" s="129"/>
      <c r="I41" s="129"/>
      <c r="J41" s="125"/>
      <c r="K41" s="98">
        <v>3.5</v>
      </c>
      <c r="L41" s="98"/>
      <c r="M41" s="98">
        <v>2</v>
      </c>
      <c r="N41" s="98">
        <v>2</v>
      </c>
      <c r="O41" s="112"/>
      <c r="P41" s="112"/>
      <c r="Q41" s="129"/>
      <c r="R41" s="112">
        <v>1</v>
      </c>
      <c r="S41" s="112"/>
      <c r="T41" s="112">
        <v>1</v>
      </c>
      <c r="U41" s="112"/>
      <c r="V41" s="98"/>
      <c r="W41" s="112"/>
      <c r="X41" s="125"/>
      <c r="Y41" s="98"/>
      <c r="Z41" s="112"/>
      <c r="AA41" s="112"/>
      <c r="AB41" s="129"/>
      <c r="AC41" s="129"/>
      <c r="AD41" s="129"/>
      <c r="AE41" s="311">
        <v>4</v>
      </c>
      <c r="AF41" s="305"/>
      <c r="AG41" s="129"/>
      <c r="AH41" s="129"/>
      <c r="AI41" s="129"/>
      <c r="AJ41" s="311">
        <v>1</v>
      </c>
      <c r="AK41" s="250">
        <v>1</v>
      </c>
      <c r="AL41" s="129"/>
      <c r="AM41" s="251"/>
      <c r="AN41" s="129"/>
      <c r="AO41" s="129"/>
      <c r="AP41" s="129"/>
      <c r="AQ41" s="129"/>
      <c r="AR41" s="129"/>
      <c r="AS41" s="350">
        <v>9</v>
      </c>
      <c r="AT41" s="184">
        <v>1</v>
      </c>
      <c r="AU41" s="104">
        <v>9</v>
      </c>
      <c r="AV41" s="104">
        <v>5</v>
      </c>
      <c r="AW41" s="241">
        <v>4</v>
      </c>
      <c r="AX41" s="132"/>
      <c r="AY41" s="90"/>
      <c r="AZ41" s="133"/>
      <c r="BA41" s="109">
        <f t="shared" si="1"/>
        <v>8.5</v>
      </c>
      <c r="BB41" s="109">
        <f t="shared" si="1"/>
        <v>9</v>
      </c>
      <c r="BC41" s="109">
        <f t="shared" si="1"/>
        <v>8</v>
      </c>
      <c r="BD41" s="109">
        <f t="shared" si="1"/>
        <v>9</v>
      </c>
      <c r="BE41" s="109">
        <f t="shared" si="1"/>
        <v>1</v>
      </c>
      <c r="BF41" s="109">
        <f t="shared" si="1"/>
        <v>1</v>
      </c>
      <c r="BG41" s="109">
        <f t="shared" si="1"/>
        <v>13</v>
      </c>
      <c r="BH41" s="113"/>
      <c r="BI41" s="677"/>
      <c r="BJ41" s="678"/>
      <c r="BK41" s="678"/>
      <c r="BL41" s="678"/>
      <c r="BM41" s="678"/>
      <c r="BN41" s="678"/>
      <c r="BO41" s="678"/>
      <c r="BP41" s="678"/>
      <c r="BQ41" s="678"/>
      <c r="BR41" s="678"/>
      <c r="BS41" s="679"/>
    </row>
    <row r="42" spans="1:71" s="20" customFormat="1" ht="15.75" thickBot="1">
      <c r="A42" s="215">
        <v>28</v>
      </c>
      <c r="B42" s="351">
        <v>342204232</v>
      </c>
      <c r="C42" s="352" t="s">
        <v>457</v>
      </c>
      <c r="D42" s="98">
        <v>2.5</v>
      </c>
      <c r="E42" s="98"/>
      <c r="F42" s="112">
        <v>1.5</v>
      </c>
      <c r="G42" s="112">
        <v>2</v>
      </c>
      <c r="H42" s="129"/>
      <c r="I42" s="129"/>
      <c r="J42" s="125"/>
      <c r="K42" s="98">
        <v>4</v>
      </c>
      <c r="L42" s="98"/>
      <c r="M42" s="98">
        <v>1</v>
      </c>
      <c r="N42" s="98">
        <v>2</v>
      </c>
      <c r="O42" s="112"/>
      <c r="P42" s="112"/>
      <c r="Q42" s="129"/>
      <c r="R42" s="112">
        <v>1</v>
      </c>
      <c r="S42" s="112"/>
      <c r="T42" s="112">
        <v>1</v>
      </c>
      <c r="U42" s="112"/>
      <c r="V42" s="98"/>
      <c r="W42" s="112"/>
      <c r="X42" s="125"/>
      <c r="Y42" s="98"/>
      <c r="Z42" s="112"/>
      <c r="AA42" s="112"/>
      <c r="AB42" s="129"/>
      <c r="AC42" s="129"/>
      <c r="AD42" s="129"/>
      <c r="AE42" s="311">
        <v>4</v>
      </c>
      <c r="AF42" s="305"/>
      <c r="AG42" s="129"/>
      <c r="AH42" s="129"/>
      <c r="AI42" s="129"/>
      <c r="AJ42" s="311">
        <v>2</v>
      </c>
      <c r="AK42" s="250">
        <v>1.5</v>
      </c>
      <c r="AL42" s="129"/>
      <c r="AM42" s="251"/>
      <c r="AN42" s="129"/>
      <c r="AO42" s="129"/>
      <c r="AP42" s="129"/>
      <c r="AQ42" s="129"/>
      <c r="AR42" s="129"/>
      <c r="AS42" s="350">
        <v>12.5</v>
      </c>
      <c r="AT42" s="184">
        <v>4</v>
      </c>
      <c r="AU42" s="104">
        <v>10</v>
      </c>
      <c r="AV42" s="104">
        <v>12</v>
      </c>
      <c r="AW42" s="241">
        <v>6.5</v>
      </c>
      <c r="AX42" s="132"/>
      <c r="AY42" s="90"/>
      <c r="AZ42" s="133"/>
      <c r="BA42" s="109">
        <f t="shared" si="1"/>
        <v>11.5</v>
      </c>
      <c r="BB42" s="109">
        <f t="shared" si="1"/>
        <v>10</v>
      </c>
      <c r="BC42" s="109">
        <f t="shared" si="1"/>
        <v>15.5</v>
      </c>
      <c r="BD42" s="109">
        <f t="shared" si="1"/>
        <v>10.5</v>
      </c>
      <c r="BE42" s="109">
        <f t="shared" si="1"/>
        <v>2</v>
      </c>
      <c r="BF42" s="109">
        <f t="shared" si="1"/>
        <v>1.5</v>
      </c>
      <c r="BG42" s="109">
        <f t="shared" si="1"/>
        <v>16.5</v>
      </c>
      <c r="BH42" s="113"/>
      <c r="BI42" s="677"/>
      <c r="BJ42" s="678"/>
      <c r="BK42" s="678"/>
      <c r="BL42" s="678"/>
      <c r="BM42" s="678"/>
      <c r="BN42" s="678"/>
      <c r="BO42" s="678"/>
      <c r="BP42" s="678"/>
      <c r="BQ42" s="678"/>
      <c r="BR42" s="678"/>
      <c r="BS42" s="679"/>
    </row>
    <row r="43" spans="1:71" s="20" customFormat="1" ht="15.75" thickBot="1">
      <c r="A43" s="215">
        <v>29</v>
      </c>
      <c r="B43" s="351">
        <v>342205385</v>
      </c>
      <c r="C43" s="352" t="s">
        <v>221</v>
      </c>
      <c r="D43" s="98">
        <v>3</v>
      </c>
      <c r="E43" s="98"/>
      <c r="F43" s="112">
        <v>2</v>
      </c>
      <c r="G43" s="112">
        <v>2.5</v>
      </c>
      <c r="H43" s="129"/>
      <c r="I43" s="129"/>
      <c r="J43" s="125"/>
      <c r="K43" s="98">
        <v>5</v>
      </c>
      <c r="L43" s="98"/>
      <c r="M43" s="98">
        <v>3</v>
      </c>
      <c r="N43" s="98">
        <v>2</v>
      </c>
      <c r="O43" s="112"/>
      <c r="P43" s="112"/>
      <c r="Q43" s="129"/>
      <c r="R43" s="112">
        <v>1</v>
      </c>
      <c r="S43" s="112"/>
      <c r="T43" s="112">
        <v>1</v>
      </c>
      <c r="U43" s="112"/>
      <c r="V43" s="98"/>
      <c r="W43" s="112"/>
      <c r="X43" s="125"/>
      <c r="Y43" s="98"/>
      <c r="Z43" s="112"/>
      <c r="AA43" s="112"/>
      <c r="AB43" s="129"/>
      <c r="AC43" s="129"/>
      <c r="AD43" s="129"/>
      <c r="AE43" s="311">
        <v>4</v>
      </c>
      <c r="AF43" s="305"/>
      <c r="AG43" s="129"/>
      <c r="AH43" s="129"/>
      <c r="AI43" s="129"/>
      <c r="AJ43" s="311">
        <v>2</v>
      </c>
      <c r="AK43" s="250">
        <v>2</v>
      </c>
      <c r="AL43" s="129"/>
      <c r="AM43" s="251"/>
      <c r="AN43" s="129"/>
      <c r="AO43" s="129"/>
      <c r="AP43" s="129"/>
      <c r="AQ43" s="129"/>
      <c r="AR43" s="129"/>
      <c r="AS43" s="350">
        <v>16.5</v>
      </c>
      <c r="AT43" s="184">
        <v>4</v>
      </c>
      <c r="AU43" s="104">
        <v>8</v>
      </c>
      <c r="AV43" s="104">
        <v>10.5</v>
      </c>
      <c r="AW43" s="241">
        <v>7</v>
      </c>
      <c r="AX43" s="132"/>
      <c r="AY43" s="90"/>
      <c r="AZ43" s="133"/>
      <c r="BA43" s="109">
        <f t="shared" si="1"/>
        <v>13</v>
      </c>
      <c r="BB43" s="109">
        <f t="shared" si="1"/>
        <v>8</v>
      </c>
      <c r="BC43" s="109">
        <f t="shared" si="1"/>
        <v>16.5</v>
      </c>
      <c r="BD43" s="109">
        <f t="shared" si="1"/>
        <v>11.5</v>
      </c>
      <c r="BE43" s="109">
        <f t="shared" si="1"/>
        <v>2</v>
      </c>
      <c r="BF43" s="109">
        <f t="shared" si="1"/>
        <v>2</v>
      </c>
      <c r="BG43" s="109">
        <f t="shared" si="1"/>
        <v>20.5</v>
      </c>
      <c r="BH43" s="113"/>
      <c r="BI43" s="677"/>
      <c r="BJ43" s="678"/>
      <c r="BK43" s="678"/>
      <c r="BL43" s="678"/>
      <c r="BM43" s="678"/>
      <c r="BN43" s="678"/>
      <c r="BO43" s="678"/>
      <c r="BP43" s="678"/>
      <c r="BQ43" s="678"/>
      <c r="BR43" s="678"/>
      <c r="BS43" s="679"/>
    </row>
    <row r="44" spans="1:71" s="20" customFormat="1" ht="15.75" thickBot="1">
      <c r="A44" s="215">
        <v>30</v>
      </c>
      <c r="B44" s="351">
        <v>342206929</v>
      </c>
      <c r="C44" s="352" t="s">
        <v>458</v>
      </c>
      <c r="D44" s="98">
        <v>2.5</v>
      </c>
      <c r="E44" s="98"/>
      <c r="F44" s="112">
        <v>1</v>
      </c>
      <c r="G44" s="112">
        <v>2.5</v>
      </c>
      <c r="H44" s="129"/>
      <c r="I44" s="129"/>
      <c r="J44" s="125"/>
      <c r="K44" s="98">
        <v>3</v>
      </c>
      <c r="L44" s="98"/>
      <c r="M44" s="98">
        <v>2</v>
      </c>
      <c r="N44" s="98">
        <v>2</v>
      </c>
      <c r="O44" s="112"/>
      <c r="P44" s="112"/>
      <c r="Q44" s="129"/>
      <c r="R44" s="112">
        <v>1</v>
      </c>
      <c r="S44" s="112"/>
      <c r="T44" s="112">
        <v>1</v>
      </c>
      <c r="U44" s="112"/>
      <c r="V44" s="98"/>
      <c r="W44" s="112"/>
      <c r="X44" s="125"/>
      <c r="Y44" s="98"/>
      <c r="Z44" s="112"/>
      <c r="AA44" s="112"/>
      <c r="AB44" s="129"/>
      <c r="AC44" s="129"/>
      <c r="AD44" s="129"/>
      <c r="AE44" s="311">
        <v>4</v>
      </c>
      <c r="AF44" s="305"/>
      <c r="AG44" s="129"/>
      <c r="AH44" s="129"/>
      <c r="AI44" s="129"/>
      <c r="AJ44" s="311">
        <v>1</v>
      </c>
      <c r="AK44" s="250">
        <v>1.5</v>
      </c>
      <c r="AL44" s="129"/>
      <c r="AM44" s="251"/>
      <c r="AN44" s="129"/>
      <c r="AO44" s="129"/>
      <c r="AP44" s="129"/>
      <c r="AQ44" s="129"/>
      <c r="AR44" s="129"/>
      <c r="AS44" s="356">
        <v>15</v>
      </c>
      <c r="AT44" s="184">
        <v>1</v>
      </c>
      <c r="AU44" s="104">
        <v>7.5</v>
      </c>
      <c r="AV44" s="104">
        <v>5.5</v>
      </c>
      <c r="AW44" s="241">
        <v>8</v>
      </c>
      <c r="AX44" s="132"/>
      <c r="AY44" s="90"/>
      <c r="AZ44" s="133"/>
      <c r="BA44" s="109">
        <f t="shared" si="1"/>
        <v>7.5</v>
      </c>
      <c r="BB44" s="109">
        <f t="shared" si="1"/>
        <v>7.5</v>
      </c>
      <c r="BC44" s="109">
        <f t="shared" si="1"/>
        <v>9.5</v>
      </c>
      <c r="BD44" s="109">
        <f t="shared" si="1"/>
        <v>12.5</v>
      </c>
      <c r="BE44" s="109">
        <f t="shared" si="1"/>
        <v>1</v>
      </c>
      <c r="BF44" s="109">
        <f t="shared" si="1"/>
        <v>1.5</v>
      </c>
      <c r="BG44" s="109">
        <f t="shared" si="1"/>
        <v>19</v>
      </c>
      <c r="BH44" s="113"/>
      <c r="BI44" s="677"/>
      <c r="BJ44" s="678"/>
      <c r="BK44" s="678"/>
      <c r="BL44" s="678"/>
      <c r="BM44" s="678"/>
      <c r="BN44" s="678"/>
      <c r="BO44" s="678"/>
      <c r="BP44" s="678"/>
      <c r="BQ44" s="678"/>
      <c r="BR44" s="678"/>
      <c r="BS44" s="679"/>
    </row>
    <row r="45" spans="1:71" s="20" customFormat="1" ht="15.75" thickBot="1">
      <c r="A45" s="215">
        <v>31</v>
      </c>
      <c r="B45" s="351">
        <v>351202258</v>
      </c>
      <c r="C45" s="352" t="s">
        <v>459</v>
      </c>
      <c r="D45" s="98">
        <v>4</v>
      </c>
      <c r="E45" s="98"/>
      <c r="F45" s="112">
        <v>1.5</v>
      </c>
      <c r="G45" s="112">
        <v>3</v>
      </c>
      <c r="H45" s="129"/>
      <c r="I45" s="129"/>
      <c r="J45" s="125"/>
      <c r="K45" s="98">
        <v>5</v>
      </c>
      <c r="L45" s="98"/>
      <c r="M45" s="98">
        <v>3</v>
      </c>
      <c r="N45" s="98">
        <v>2</v>
      </c>
      <c r="O45" s="112"/>
      <c r="P45" s="112"/>
      <c r="Q45" s="129"/>
      <c r="R45" s="112">
        <v>1</v>
      </c>
      <c r="S45" s="112"/>
      <c r="T45" s="112">
        <v>1</v>
      </c>
      <c r="U45" s="112"/>
      <c r="V45" s="98"/>
      <c r="W45" s="112"/>
      <c r="X45" s="125"/>
      <c r="Y45" s="98"/>
      <c r="Z45" s="112"/>
      <c r="AA45" s="112"/>
      <c r="AB45" s="129"/>
      <c r="AC45" s="129"/>
      <c r="AD45" s="129"/>
      <c r="AE45" s="311">
        <v>4</v>
      </c>
      <c r="AF45" s="305"/>
      <c r="AG45" s="129"/>
      <c r="AH45" s="129"/>
      <c r="AI45" s="129"/>
      <c r="AJ45" s="311">
        <v>1.5</v>
      </c>
      <c r="AK45" s="250">
        <v>1</v>
      </c>
      <c r="AL45" s="129"/>
      <c r="AM45" s="251"/>
      <c r="AN45" s="129"/>
      <c r="AO45" s="129"/>
      <c r="AP45" s="129"/>
      <c r="AQ45" s="129"/>
      <c r="AR45" s="129"/>
      <c r="AS45" s="356">
        <v>18.5</v>
      </c>
      <c r="AT45" s="184">
        <v>7</v>
      </c>
      <c r="AU45" s="104">
        <v>9</v>
      </c>
      <c r="AV45" s="104">
        <v>12.5</v>
      </c>
      <c r="AW45" s="241">
        <v>7</v>
      </c>
      <c r="AX45" s="132"/>
      <c r="AY45" s="90"/>
      <c r="AZ45" s="133"/>
      <c r="BA45" s="109">
        <f t="shared" si="1"/>
        <v>17</v>
      </c>
      <c r="BB45" s="109">
        <f t="shared" si="1"/>
        <v>9</v>
      </c>
      <c r="BC45" s="109">
        <f t="shared" si="1"/>
        <v>18</v>
      </c>
      <c r="BD45" s="109">
        <f t="shared" si="1"/>
        <v>12</v>
      </c>
      <c r="BE45" s="109">
        <f t="shared" si="1"/>
        <v>1.5</v>
      </c>
      <c r="BF45" s="109">
        <f t="shared" si="1"/>
        <v>1</v>
      </c>
      <c r="BG45" s="109">
        <f t="shared" si="1"/>
        <v>22.5</v>
      </c>
      <c r="BH45" s="113"/>
      <c r="BI45" s="677"/>
      <c r="BJ45" s="678"/>
      <c r="BK45" s="678"/>
      <c r="BL45" s="678"/>
      <c r="BM45" s="678"/>
      <c r="BN45" s="678"/>
      <c r="BO45" s="678"/>
      <c r="BP45" s="678"/>
      <c r="BQ45" s="678"/>
      <c r="BR45" s="678"/>
      <c r="BS45" s="679"/>
    </row>
    <row r="46" spans="1:71" s="20" customFormat="1" ht="15.75" thickBot="1">
      <c r="A46" s="215">
        <v>32</v>
      </c>
      <c r="B46" s="351">
        <v>351202364</v>
      </c>
      <c r="C46" s="352" t="s">
        <v>460</v>
      </c>
      <c r="D46" s="98">
        <v>2.5</v>
      </c>
      <c r="E46" s="98"/>
      <c r="F46" s="112">
        <v>0.5</v>
      </c>
      <c r="G46" s="112">
        <v>3</v>
      </c>
      <c r="H46" s="129"/>
      <c r="I46" s="129"/>
      <c r="J46" s="125"/>
      <c r="K46" s="98">
        <v>4.5</v>
      </c>
      <c r="L46" s="98"/>
      <c r="M46" s="98">
        <v>3</v>
      </c>
      <c r="N46" s="98">
        <v>2</v>
      </c>
      <c r="O46" s="112"/>
      <c r="P46" s="112"/>
      <c r="Q46" s="129"/>
      <c r="R46" s="112">
        <v>1</v>
      </c>
      <c r="S46" s="112"/>
      <c r="T46" s="112">
        <v>1</v>
      </c>
      <c r="U46" s="112"/>
      <c r="V46" s="98"/>
      <c r="W46" s="112"/>
      <c r="X46" s="125"/>
      <c r="Y46" s="98"/>
      <c r="Z46" s="112"/>
      <c r="AA46" s="112"/>
      <c r="AB46" s="129"/>
      <c r="AC46" s="129"/>
      <c r="AD46" s="129"/>
      <c r="AE46" s="311">
        <v>4</v>
      </c>
      <c r="AF46" s="305"/>
      <c r="AG46" s="129"/>
      <c r="AH46" s="129"/>
      <c r="AI46" s="129"/>
      <c r="AJ46" s="311">
        <v>1</v>
      </c>
      <c r="AK46" s="250">
        <v>2</v>
      </c>
      <c r="AL46" s="129"/>
      <c r="AM46" s="251"/>
      <c r="AN46" s="129"/>
      <c r="AO46" s="129"/>
      <c r="AP46" s="129"/>
      <c r="AQ46" s="129"/>
      <c r="AR46" s="129"/>
      <c r="AS46" s="356">
        <v>18</v>
      </c>
      <c r="AT46" s="184">
        <v>3</v>
      </c>
      <c r="AU46" s="104">
        <v>9.5</v>
      </c>
      <c r="AV46" s="104">
        <v>14</v>
      </c>
      <c r="AW46" s="241">
        <v>6.5</v>
      </c>
      <c r="AX46" s="132"/>
      <c r="AY46" s="90"/>
      <c r="AZ46" s="133"/>
      <c r="BA46" s="109">
        <f t="shared" si="1"/>
        <v>11</v>
      </c>
      <c r="BB46" s="109">
        <f t="shared" si="1"/>
        <v>9.5</v>
      </c>
      <c r="BC46" s="109">
        <f t="shared" si="1"/>
        <v>18.5</v>
      </c>
      <c r="BD46" s="109">
        <f t="shared" si="1"/>
        <v>11.5</v>
      </c>
      <c r="BE46" s="109">
        <f t="shared" si="1"/>
        <v>1</v>
      </c>
      <c r="BF46" s="109">
        <f t="shared" si="1"/>
        <v>2</v>
      </c>
      <c r="BG46" s="109">
        <f t="shared" si="1"/>
        <v>22</v>
      </c>
      <c r="BH46" s="113"/>
      <c r="BI46" s="677"/>
      <c r="BJ46" s="678"/>
      <c r="BK46" s="678"/>
      <c r="BL46" s="678"/>
      <c r="BM46" s="678"/>
      <c r="BN46" s="678"/>
      <c r="BO46" s="678"/>
      <c r="BP46" s="678"/>
      <c r="BQ46" s="678"/>
      <c r="BR46" s="678"/>
      <c r="BS46" s="679"/>
    </row>
    <row r="47" spans="1:71" s="20" customFormat="1" ht="15.75" thickBot="1">
      <c r="A47" s="215">
        <v>33</v>
      </c>
      <c r="B47" s="348">
        <v>351204985</v>
      </c>
      <c r="C47" s="349" t="s">
        <v>87</v>
      </c>
      <c r="D47" s="98">
        <v>3.5</v>
      </c>
      <c r="E47" s="98"/>
      <c r="F47" s="112">
        <v>0</v>
      </c>
      <c r="G47" s="112">
        <v>3</v>
      </c>
      <c r="H47" s="129"/>
      <c r="I47" s="129"/>
      <c r="J47" s="125"/>
      <c r="K47" s="98">
        <v>4.5</v>
      </c>
      <c r="L47" s="98"/>
      <c r="M47" s="98">
        <v>2</v>
      </c>
      <c r="N47" s="98">
        <v>2</v>
      </c>
      <c r="O47" s="112"/>
      <c r="P47" s="112"/>
      <c r="Q47" s="129"/>
      <c r="R47" s="112">
        <v>1</v>
      </c>
      <c r="S47" s="112"/>
      <c r="T47" s="112">
        <v>1</v>
      </c>
      <c r="U47" s="112"/>
      <c r="V47" s="98"/>
      <c r="W47" s="112"/>
      <c r="X47" s="125"/>
      <c r="Y47" s="98"/>
      <c r="Z47" s="112"/>
      <c r="AA47" s="112"/>
      <c r="AB47" s="129"/>
      <c r="AC47" s="129"/>
      <c r="AD47" s="129"/>
      <c r="AE47" s="311">
        <v>4</v>
      </c>
      <c r="AF47" s="305"/>
      <c r="AG47" s="129"/>
      <c r="AH47" s="129"/>
      <c r="AI47" s="129"/>
      <c r="AJ47" s="311">
        <v>1.5</v>
      </c>
      <c r="AK47" s="250">
        <v>2</v>
      </c>
      <c r="AL47" s="129"/>
      <c r="AM47" s="251"/>
      <c r="AN47" s="129"/>
      <c r="AO47" s="129"/>
      <c r="AP47" s="129"/>
      <c r="AQ47" s="129"/>
      <c r="AR47" s="129"/>
      <c r="AS47" s="356">
        <v>12.5</v>
      </c>
      <c r="AT47" s="184">
        <v>4</v>
      </c>
      <c r="AU47" s="104">
        <v>10</v>
      </c>
      <c r="AV47" s="104">
        <v>6</v>
      </c>
      <c r="AW47" s="241">
        <v>3.5</v>
      </c>
      <c r="AX47" s="132"/>
      <c r="AY47" s="90"/>
      <c r="AZ47" s="133"/>
      <c r="BA47" s="109">
        <f t="shared" si="1"/>
        <v>13</v>
      </c>
      <c r="BB47" s="109">
        <f t="shared" si="1"/>
        <v>10</v>
      </c>
      <c r="BC47" s="109">
        <f t="shared" si="1"/>
        <v>9</v>
      </c>
      <c r="BD47" s="109">
        <f t="shared" si="1"/>
        <v>8.5</v>
      </c>
      <c r="BE47" s="109">
        <f t="shared" si="1"/>
        <v>1.5</v>
      </c>
      <c r="BF47" s="109">
        <f t="shared" si="1"/>
        <v>2</v>
      </c>
      <c r="BG47" s="109">
        <f t="shared" si="1"/>
        <v>16.5</v>
      </c>
      <c r="BH47" s="113"/>
      <c r="BI47" s="677"/>
      <c r="BJ47" s="678"/>
      <c r="BK47" s="678"/>
      <c r="BL47" s="678"/>
      <c r="BM47" s="678"/>
      <c r="BN47" s="678"/>
      <c r="BO47" s="678"/>
      <c r="BP47" s="678"/>
      <c r="BQ47" s="678"/>
      <c r="BR47" s="678"/>
      <c r="BS47" s="679"/>
    </row>
    <row r="48" spans="1:71" s="20" customFormat="1" ht="15.75" thickBot="1">
      <c r="A48" s="215">
        <v>34</v>
      </c>
      <c r="B48" s="351">
        <v>351205060</v>
      </c>
      <c r="C48" s="352" t="s">
        <v>222</v>
      </c>
      <c r="D48" s="98">
        <v>3.5</v>
      </c>
      <c r="E48" s="98"/>
      <c r="F48" s="112">
        <v>1.5</v>
      </c>
      <c r="G48" s="112">
        <v>1.5</v>
      </c>
      <c r="H48" s="129"/>
      <c r="I48" s="129"/>
      <c r="J48" s="125"/>
      <c r="K48" s="98">
        <v>4</v>
      </c>
      <c r="L48" s="98"/>
      <c r="M48" s="98">
        <v>1</v>
      </c>
      <c r="N48" s="98">
        <v>2</v>
      </c>
      <c r="O48" s="112"/>
      <c r="P48" s="112"/>
      <c r="Q48" s="129"/>
      <c r="R48" s="112">
        <v>1</v>
      </c>
      <c r="S48" s="112"/>
      <c r="T48" s="112">
        <v>1</v>
      </c>
      <c r="U48" s="112"/>
      <c r="V48" s="98"/>
      <c r="W48" s="112"/>
      <c r="X48" s="125"/>
      <c r="Y48" s="98"/>
      <c r="Z48" s="112"/>
      <c r="AA48" s="112"/>
      <c r="AB48" s="129"/>
      <c r="AC48" s="129"/>
      <c r="AD48" s="129"/>
      <c r="AE48" s="311">
        <v>4</v>
      </c>
      <c r="AF48" s="305"/>
      <c r="AG48" s="129"/>
      <c r="AH48" s="129"/>
      <c r="AI48" s="129"/>
      <c r="AJ48" s="311">
        <v>1</v>
      </c>
      <c r="AK48" s="250">
        <v>1</v>
      </c>
      <c r="AL48" s="129"/>
      <c r="AM48" s="251"/>
      <c r="AN48" s="129"/>
      <c r="AO48" s="129"/>
      <c r="AP48" s="129"/>
      <c r="AQ48" s="129"/>
      <c r="AR48" s="129"/>
      <c r="AS48" s="356">
        <v>12.5</v>
      </c>
      <c r="AT48" s="184">
        <v>3</v>
      </c>
      <c r="AU48" s="104">
        <v>9</v>
      </c>
      <c r="AV48" s="104">
        <v>6</v>
      </c>
      <c r="AW48" s="241">
        <v>6.5</v>
      </c>
      <c r="AX48" s="132"/>
      <c r="AY48" s="90"/>
      <c r="AZ48" s="133"/>
      <c r="BA48" s="109">
        <f t="shared" si="1"/>
        <v>11.5</v>
      </c>
      <c r="BB48" s="109">
        <f t="shared" si="1"/>
        <v>9</v>
      </c>
      <c r="BC48" s="109">
        <f t="shared" si="1"/>
        <v>9.5</v>
      </c>
      <c r="BD48" s="109">
        <f t="shared" si="1"/>
        <v>10</v>
      </c>
      <c r="BE48" s="109">
        <f t="shared" si="1"/>
        <v>1</v>
      </c>
      <c r="BF48" s="109">
        <f t="shared" si="1"/>
        <v>1</v>
      </c>
      <c r="BG48" s="109">
        <f t="shared" si="1"/>
        <v>16.5</v>
      </c>
      <c r="BH48" s="113"/>
      <c r="BI48" s="677"/>
      <c r="BJ48" s="678"/>
      <c r="BK48" s="678"/>
      <c r="BL48" s="678"/>
      <c r="BM48" s="678"/>
      <c r="BN48" s="678"/>
      <c r="BO48" s="678"/>
      <c r="BP48" s="678"/>
      <c r="BQ48" s="678"/>
      <c r="BR48" s="678"/>
      <c r="BS48" s="679"/>
    </row>
    <row r="49" spans="1:72" s="20" customFormat="1" ht="15.75" thickBot="1">
      <c r="A49" s="215">
        <v>35</v>
      </c>
      <c r="B49" s="351">
        <v>351205501</v>
      </c>
      <c r="C49" s="352" t="s">
        <v>89</v>
      </c>
      <c r="D49" s="98">
        <v>4.5</v>
      </c>
      <c r="E49" s="98"/>
      <c r="F49" s="112">
        <v>1</v>
      </c>
      <c r="G49" s="112">
        <v>2</v>
      </c>
      <c r="H49" s="129"/>
      <c r="I49" s="129"/>
      <c r="J49" s="125"/>
      <c r="K49" s="98">
        <v>4.5</v>
      </c>
      <c r="L49" s="98"/>
      <c r="M49" s="98">
        <v>2</v>
      </c>
      <c r="N49" s="98">
        <v>2</v>
      </c>
      <c r="O49" s="112"/>
      <c r="P49" s="112"/>
      <c r="Q49" s="129"/>
      <c r="R49" s="112">
        <v>1</v>
      </c>
      <c r="S49" s="112"/>
      <c r="T49" s="112">
        <v>1</v>
      </c>
      <c r="U49" s="112"/>
      <c r="V49" s="98"/>
      <c r="W49" s="112"/>
      <c r="X49" s="125"/>
      <c r="Y49" s="98"/>
      <c r="Z49" s="112"/>
      <c r="AA49" s="112"/>
      <c r="AB49" s="129"/>
      <c r="AC49" s="129"/>
      <c r="AD49" s="129"/>
      <c r="AE49" s="311">
        <v>3.5</v>
      </c>
      <c r="AF49" s="305"/>
      <c r="AG49" s="129"/>
      <c r="AH49" s="129"/>
      <c r="AI49" s="129"/>
      <c r="AJ49" s="311">
        <v>1</v>
      </c>
      <c r="AK49" s="250">
        <v>1</v>
      </c>
      <c r="AL49" s="129"/>
      <c r="AM49" s="251"/>
      <c r="AN49" s="129"/>
      <c r="AO49" s="129"/>
      <c r="AP49" s="129"/>
      <c r="AQ49" s="129"/>
      <c r="AR49" s="129"/>
      <c r="AS49" s="356">
        <v>16.5</v>
      </c>
      <c r="AT49" s="184">
        <v>4</v>
      </c>
      <c r="AU49" s="104">
        <v>12.5</v>
      </c>
      <c r="AV49" s="104">
        <v>13</v>
      </c>
      <c r="AW49" s="241">
        <v>7</v>
      </c>
      <c r="AX49" s="132"/>
      <c r="AY49" s="90"/>
      <c r="AZ49" s="133"/>
      <c r="BA49" s="109">
        <f t="shared" si="1"/>
        <v>14</v>
      </c>
      <c r="BB49" s="109">
        <f t="shared" si="1"/>
        <v>12.5</v>
      </c>
      <c r="BC49" s="109">
        <f t="shared" si="1"/>
        <v>17</v>
      </c>
      <c r="BD49" s="109">
        <f t="shared" si="1"/>
        <v>11</v>
      </c>
      <c r="BE49" s="109">
        <f t="shared" si="1"/>
        <v>1</v>
      </c>
      <c r="BF49" s="109">
        <f t="shared" si="1"/>
        <v>1</v>
      </c>
      <c r="BG49" s="109">
        <f t="shared" si="1"/>
        <v>20</v>
      </c>
      <c r="BH49" s="113"/>
      <c r="BI49" s="677"/>
      <c r="BJ49" s="678"/>
      <c r="BK49" s="678"/>
      <c r="BL49" s="678"/>
      <c r="BM49" s="678"/>
      <c r="BN49" s="678"/>
      <c r="BO49" s="678"/>
      <c r="BP49" s="678"/>
      <c r="BQ49" s="678"/>
      <c r="BR49" s="678"/>
      <c r="BS49" s="679"/>
    </row>
    <row r="50" spans="1:72" s="20" customFormat="1" ht="15.75" thickBot="1">
      <c r="A50" s="215">
        <v>36</v>
      </c>
      <c r="B50" s="351">
        <v>352201696</v>
      </c>
      <c r="C50" s="352" t="s">
        <v>461</v>
      </c>
      <c r="D50" s="98">
        <v>2.5</v>
      </c>
      <c r="E50" s="98"/>
      <c r="F50" s="112">
        <v>0</v>
      </c>
      <c r="G50" s="112">
        <v>1.5</v>
      </c>
      <c r="H50" s="129"/>
      <c r="I50" s="129"/>
      <c r="J50" s="125"/>
      <c r="K50" s="98">
        <v>4</v>
      </c>
      <c r="L50" s="98"/>
      <c r="M50" s="98">
        <v>2</v>
      </c>
      <c r="N50" s="98">
        <v>1.5</v>
      </c>
      <c r="O50" s="112"/>
      <c r="P50" s="112"/>
      <c r="Q50" s="129"/>
      <c r="R50" s="112">
        <v>1</v>
      </c>
      <c r="S50" s="112"/>
      <c r="T50" s="112">
        <v>1</v>
      </c>
      <c r="U50" s="112"/>
      <c r="V50" s="98"/>
      <c r="W50" s="112"/>
      <c r="X50" s="125"/>
      <c r="Y50" s="98"/>
      <c r="Z50" s="112"/>
      <c r="AA50" s="112"/>
      <c r="AB50" s="129"/>
      <c r="AC50" s="129"/>
      <c r="AD50" s="129"/>
      <c r="AE50" s="311">
        <v>2</v>
      </c>
      <c r="AF50" s="305"/>
      <c r="AG50" s="129"/>
      <c r="AH50" s="129"/>
      <c r="AI50" s="129"/>
      <c r="AJ50" s="311">
        <v>1</v>
      </c>
      <c r="AK50" s="250">
        <v>1</v>
      </c>
      <c r="AL50" s="129"/>
      <c r="AM50" s="251"/>
      <c r="AN50" s="129"/>
      <c r="AO50" s="129"/>
      <c r="AP50" s="129"/>
      <c r="AQ50" s="129"/>
      <c r="AR50" s="129"/>
      <c r="AS50" s="356">
        <v>3</v>
      </c>
      <c r="AT50" s="184">
        <v>2</v>
      </c>
      <c r="AU50" s="104">
        <v>3</v>
      </c>
      <c r="AV50" s="104">
        <v>6.5</v>
      </c>
      <c r="AW50" s="241">
        <v>3.5</v>
      </c>
      <c r="AX50" s="132"/>
      <c r="AY50" s="90"/>
      <c r="AZ50" s="133"/>
      <c r="BA50" s="109">
        <f t="shared" si="1"/>
        <v>9.5</v>
      </c>
      <c r="BB50" s="109">
        <f t="shared" si="1"/>
        <v>3</v>
      </c>
      <c r="BC50" s="109">
        <f t="shared" si="1"/>
        <v>9.5</v>
      </c>
      <c r="BD50" s="109">
        <f t="shared" si="1"/>
        <v>6.5</v>
      </c>
      <c r="BE50" s="109">
        <f t="shared" si="1"/>
        <v>1</v>
      </c>
      <c r="BF50" s="109">
        <f t="shared" si="1"/>
        <v>1</v>
      </c>
      <c r="BG50" s="109">
        <f t="shared" si="1"/>
        <v>5</v>
      </c>
      <c r="BH50" s="113"/>
      <c r="BI50" s="677"/>
      <c r="BJ50" s="678"/>
      <c r="BK50" s="678"/>
      <c r="BL50" s="678"/>
      <c r="BM50" s="678"/>
      <c r="BN50" s="678"/>
      <c r="BO50" s="678"/>
      <c r="BP50" s="678"/>
      <c r="BQ50" s="678"/>
      <c r="BR50" s="678"/>
      <c r="BS50" s="679"/>
    </row>
    <row r="51" spans="1:72" s="20" customFormat="1" ht="15.75" thickBot="1">
      <c r="A51" s="215">
        <v>37</v>
      </c>
      <c r="B51" s="351">
        <v>352205179</v>
      </c>
      <c r="C51" s="352" t="s">
        <v>462</v>
      </c>
      <c r="D51" s="98">
        <v>2.5</v>
      </c>
      <c r="E51" s="98"/>
      <c r="F51" s="112">
        <v>0.5</v>
      </c>
      <c r="G51" s="112">
        <v>0</v>
      </c>
      <c r="H51" s="129"/>
      <c r="I51" s="129"/>
      <c r="J51" s="125"/>
      <c r="K51" s="98">
        <v>4</v>
      </c>
      <c r="L51" s="98"/>
      <c r="M51" s="98">
        <v>1</v>
      </c>
      <c r="N51" s="98">
        <v>1</v>
      </c>
      <c r="O51" s="112"/>
      <c r="P51" s="112"/>
      <c r="Q51" s="129"/>
      <c r="R51" s="112">
        <v>1</v>
      </c>
      <c r="S51" s="112"/>
      <c r="T51" s="112">
        <v>1</v>
      </c>
      <c r="U51" s="112"/>
      <c r="V51" s="98"/>
      <c r="W51" s="112"/>
      <c r="X51" s="125"/>
      <c r="Y51" s="98"/>
      <c r="Z51" s="112"/>
      <c r="AA51" s="112"/>
      <c r="AB51" s="129"/>
      <c r="AC51" s="129"/>
      <c r="AD51" s="129"/>
      <c r="AE51" s="311">
        <v>4</v>
      </c>
      <c r="AF51" s="305"/>
      <c r="AG51" s="129"/>
      <c r="AH51" s="129"/>
      <c r="AI51" s="129"/>
      <c r="AJ51" s="311">
        <v>2</v>
      </c>
      <c r="AK51" s="250">
        <v>1.5</v>
      </c>
      <c r="AL51" s="129"/>
      <c r="AM51" s="251"/>
      <c r="AN51" s="129"/>
      <c r="AO51" s="129"/>
      <c r="AP51" s="129"/>
      <c r="AQ51" s="129"/>
      <c r="AR51" s="129"/>
      <c r="AS51" s="356">
        <v>14</v>
      </c>
      <c r="AT51" s="184">
        <v>2</v>
      </c>
      <c r="AU51" s="104">
        <v>7</v>
      </c>
      <c r="AV51" s="104">
        <v>3.5</v>
      </c>
      <c r="AW51" s="241">
        <v>4.5</v>
      </c>
      <c r="AX51" s="132"/>
      <c r="AY51" s="90"/>
      <c r="AZ51" s="133"/>
      <c r="BA51" s="109">
        <f t="shared" si="1"/>
        <v>9.5</v>
      </c>
      <c r="BB51" s="109">
        <f t="shared" si="1"/>
        <v>7</v>
      </c>
      <c r="BC51" s="109">
        <f t="shared" si="1"/>
        <v>6</v>
      </c>
      <c r="BD51" s="109">
        <f t="shared" si="1"/>
        <v>5.5</v>
      </c>
      <c r="BE51" s="109">
        <f t="shared" si="1"/>
        <v>2</v>
      </c>
      <c r="BF51" s="109">
        <f t="shared" si="1"/>
        <v>1.5</v>
      </c>
      <c r="BG51" s="109">
        <f t="shared" si="1"/>
        <v>18</v>
      </c>
      <c r="BH51" s="113"/>
      <c r="BI51" s="677"/>
      <c r="BJ51" s="678"/>
      <c r="BK51" s="678"/>
      <c r="BL51" s="678"/>
      <c r="BM51" s="678"/>
      <c r="BN51" s="678"/>
      <c r="BO51" s="678"/>
      <c r="BP51" s="678"/>
      <c r="BQ51" s="678"/>
      <c r="BR51" s="678"/>
      <c r="BS51" s="679"/>
    </row>
    <row r="52" spans="1:72" s="20" customFormat="1" ht="15.75" thickBot="1">
      <c r="A52" s="215">
        <v>38</v>
      </c>
      <c r="B52" s="351">
        <v>352205525</v>
      </c>
      <c r="C52" s="352" t="s">
        <v>463</v>
      </c>
      <c r="D52" s="98">
        <v>3.5</v>
      </c>
      <c r="E52" s="98"/>
      <c r="F52" s="112">
        <v>1</v>
      </c>
      <c r="G52" s="112">
        <v>1.5</v>
      </c>
      <c r="H52" s="129"/>
      <c r="I52" s="129"/>
      <c r="J52" s="125"/>
      <c r="K52" s="98">
        <v>4.5</v>
      </c>
      <c r="L52" s="98"/>
      <c r="M52" s="98">
        <v>3</v>
      </c>
      <c r="N52" s="98">
        <v>2</v>
      </c>
      <c r="O52" s="112"/>
      <c r="P52" s="112"/>
      <c r="Q52" s="129"/>
      <c r="R52" s="112">
        <v>1</v>
      </c>
      <c r="S52" s="112"/>
      <c r="T52" s="112">
        <v>1</v>
      </c>
      <c r="U52" s="112"/>
      <c r="V52" s="98"/>
      <c r="W52" s="112"/>
      <c r="X52" s="125"/>
      <c r="Y52" s="98"/>
      <c r="Z52" s="112"/>
      <c r="AA52" s="112"/>
      <c r="AB52" s="129"/>
      <c r="AC52" s="129"/>
      <c r="AD52" s="129"/>
      <c r="AE52" s="311">
        <v>4</v>
      </c>
      <c r="AF52" s="305"/>
      <c r="AG52" s="129"/>
      <c r="AH52" s="129"/>
      <c r="AI52" s="129"/>
      <c r="AJ52" s="311">
        <v>2</v>
      </c>
      <c r="AK52" s="250">
        <v>1.5</v>
      </c>
      <c r="AL52" s="129"/>
      <c r="AM52" s="251"/>
      <c r="AN52" s="129"/>
      <c r="AO52" s="129"/>
      <c r="AP52" s="129"/>
      <c r="AQ52" s="129"/>
      <c r="AR52" s="129"/>
      <c r="AS52" s="356">
        <v>17</v>
      </c>
      <c r="AT52" s="184">
        <v>3</v>
      </c>
      <c r="AU52" s="104">
        <v>11.5</v>
      </c>
      <c r="AV52" s="104">
        <v>12</v>
      </c>
      <c r="AW52" s="241">
        <v>6.5</v>
      </c>
      <c r="AX52" s="132"/>
      <c r="AY52" s="90"/>
      <c r="AZ52" s="133"/>
      <c r="BA52" s="109">
        <f t="shared" si="1"/>
        <v>12</v>
      </c>
      <c r="BB52" s="109">
        <f t="shared" si="1"/>
        <v>11.5</v>
      </c>
      <c r="BC52" s="109">
        <f t="shared" si="1"/>
        <v>17</v>
      </c>
      <c r="BD52" s="109">
        <f t="shared" si="1"/>
        <v>10</v>
      </c>
      <c r="BE52" s="109">
        <f t="shared" si="1"/>
        <v>2</v>
      </c>
      <c r="BF52" s="109">
        <f t="shared" si="1"/>
        <v>1.5</v>
      </c>
      <c r="BG52" s="109">
        <f t="shared" si="1"/>
        <v>21</v>
      </c>
      <c r="BH52" s="113"/>
      <c r="BI52" s="677"/>
      <c r="BJ52" s="678"/>
      <c r="BK52" s="678"/>
      <c r="BL52" s="678"/>
      <c r="BM52" s="678"/>
      <c r="BN52" s="678"/>
      <c r="BO52" s="678"/>
      <c r="BP52" s="678"/>
      <c r="BQ52" s="678"/>
      <c r="BR52" s="678"/>
      <c r="BS52" s="679"/>
    </row>
    <row r="53" spans="1:72" s="20" customFormat="1" ht="15.75" thickBot="1">
      <c r="A53" s="215">
        <v>39</v>
      </c>
      <c r="B53" s="351">
        <v>352205570</v>
      </c>
      <c r="C53" s="352" t="s">
        <v>464</v>
      </c>
      <c r="D53" s="98">
        <v>4</v>
      </c>
      <c r="E53" s="98"/>
      <c r="F53" s="112">
        <v>1.5</v>
      </c>
      <c r="G53" s="112">
        <v>3</v>
      </c>
      <c r="H53" s="129"/>
      <c r="I53" s="129"/>
      <c r="J53" s="125"/>
      <c r="K53" s="98">
        <v>3.5</v>
      </c>
      <c r="L53" s="98"/>
      <c r="M53" s="98">
        <v>3</v>
      </c>
      <c r="N53" s="98">
        <v>2</v>
      </c>
      <c r="O53" s="112"/>
      <c r="P53" s="112"/>
      <c r="Q53" s="129"/>
      <c r="R53" s="112">
        <v>1</v>
      </c>
      <c r="S53" s="112"/>
      <c r="T53" s="112">
        <v>1</v>
      </c>
      <c r="U53" s="112"/>
      <c r="V53" s="98"/>
      <c r="W53" s="112"/>
      <c r="X53" s="125"/>
      <c r="Y53" s="98"/>
      <c r="Z53" s="112"/>
      <c r="AA53" s="112"/>
      <c r="AB53" s="129"/>
      <c r="AC53" s="129"/>
      <c r="AD53" s="129"/>
      <c r="AE53" s="311">
        <v>4</v>
      </c>
      <c r="AF53" s="305"/>
      <c r="AG53" s="129"/>
      <c r="AH53" s="129"/>
      <c r="AI53" s="129"/>
      <c r="AJ53" s="311">
        <v>2</v>
      </c>
      <c r="AK53" s="250">
        <v>1</v>
      </c>
      <c r="AL53" s="129"/>
      <c r="AM53" s="251"/>
      <c r="AN53" s="129"/>
      <c r="AO53" s="129"/>
      <c r="AP53" s="129"/>
      <c r="AQ53" s="129"/>
      <c r="AR53" s="129"/>
      <c r="AS53" s="356">
        <v>17.5</v>
      </c>
      <c r="AT53" s="184">
        <v>5</v>
      </c>
      <c r="AU53" s="104">
        <v>11.5</v>
      </c>
      <c r="AV53" s="104">
        <v>10</v>
      </c>
      <c r="AW53" s="241">
        <v>5</v>
      </c>
      <c r="AX53" s="132"/>
      <c r="AY53" s="90"/>
      <c r="AZ53" s="133"/>
      <c r="BA53" s="109">
        <f t="shared" si="1"/>
        <v>13.5</v>
      </c>
      <c r="BB53" s="109">
        <f t="shared" si="1"/>
        <v>11.5</v>
      </c>
      <c r="BC53" s="109">
        <f t="shared" si="1"/>
        <v>15.5</v>
      </c>
      <c r="BD53" s="109">
        <f t="shared" si="1"/>
        <v>10</v>
      </c>
      <c r="BE53" s="109">
        <f t="shared" si="1"/>
        <v>2</v>
      </c>
      <c r="BF53" s="109">
        <f t="shared" si="1"/>
        <v>1</v>
      </c>
      <c r="BG53" s="109">
        <f t="shared" si="1"/>
        <v>21.5</v>
      </c>
      <c r="BH53" s="113"/>
      <c r="BI53" s="677"/>
      <c r="BJ53" s="678"/>
      <c r="BK53" s="678"/>
      <c r="BL53" s="678"/>
      <c r="BM53" s="678"/>
      <c r="BN53" s="678"/>
      <c r="BO53" s="678"/>
      <c r="BP53" s="678"/>
      <c r="BQ53" s="678"/>
      <c r="BR53" s="678"/>
      <c r="BS53" s="679"/>
    </row>
    <row r="54" spans="1:72" s="20" customFormat="1" ht="15.75" thickBot="1">
      <c r="A54" s="215">
        <v>40</v>
      </c>
      <c r="B54" s="351">
        <v>352207135</v>
      </c>
      <c r="C54" s="352" t="s">
        <v>465</v>
      </c>
      <c r="D54" s="98">
        <v>4.5</v>
      </c>
      <c r="E54" s="98"/>
      <c r="F54" s="112">
        <v>2</v>
      </c>
      <c r="G54" s="112">
        <v>2.5</v>
      </c>
      <c r="H54" s="129"/>
      <c r="I54" s="129"/>
      <c r="J54" s="125"/>
      <c r="K54" s="98">
        <v>4.5</v>
      </c>
      <c r="L54" s="98"/>
      <c r="M54" s="98">
        <v>3</v>
      </c>
      <c r="N54" s="98">
        <v>2</v>
      </c>
      <c r="O54" s="112"/>
      <c r="P54" s="112"/>
      <c r="Q54" s="129"/>
      <c r="R54" s="112">
        <v>1</v>
      </c>
      <c r="S54" s="112"/>
      <c r="T54" s="112">
        <v>1</v>
      </c>
      <c r="U54" s="112"/>
      <c r="V54" s="98"/>
      <c r="W54" s="112"/>
      <c r="X54" s="125"/>
      <c r="Y54" s="98"/>
      <c r="Z54" s="112"/>
      <c r="AA54" s="112"/>
      <c r="AB54" s="129"/>
      <c r="AC54" s="129"/>
      <c r="AD54" s="129"/>
      <c r="AE54" s="311">
        <v>4</v>
      </c>
      <c r="AF54" s="305"/>
      <c r="AG54" s="129"/>
      <c r="AH54" s="129"/>
      <c r="AI54" s="129"/>
      <c r="AJ54" s="311">
        <v>1.5</v>
      </c>
      <c r="AK54" s="250">
        <v>2</v>
      </c>
      <c r="AL54" s="129"/>
      <c r="AM54" s="251"/>
      <c r="AN54" s="129"/>
      <c r="AO54" s="129"/>
      <c r="AP54" s="129"/>
      <c r="AQ54" s="129"/>
      <c r="AR54" s="129"/>
      <c r="AS54" s="356">
        <v>18</v>
      </c>
      <c r="AT54" s="184">
        <v>7</v>
      </c>
      <c r="AU54" s="104">
        <v>11.5</v>
      </c>
      <c r="AV54" s="104">
        <v>13</v>
      </c>
      <c r="AW54" s="241">
        <v>7.5</v>
      </c>
      <c r="AX54" s="132"/>
      <c r="AY54" s="90"/>
      <c r="AZ54" s="133"/>
      <c r="BA54" s="109">
        <f t="shared" si="1"/>
        <v>17</v>
      </c>
      <c r="BB54" s="109">
        <f t="shared" si="1"/>
        <v>11.5</v>
      </c>
      <c r="BC54" s="109">
        <f t="shared" si="1"/>
        <v>19</v>
      </c>
      <c r="BD54" s="109">
        <f t="shared" si="1"/>
        <v>12</v>
      </c>
      <c r="BE54" s="109">
        <f t="shared" si="1"/>
        <v>1.5</v>
      </c>
      <c r="BF54" s="109">
        <f t="shared" si="1"/>
        <v>2</v>
      </c>
      <c r="BG54" s="109">
        <f t="shared" si="1"/>
        <v>22</v>
      </c>
      <c r="BH54" s="113"/>
      <c r="BI54" s="677"/>
      <c r="BJ54" s="678"/>
      <c r="BK54" s="678"/>
      <c r="BL54" s="678"/>
      <c r="BM54" s="678"/>
      <c r="BN54" s="678"/>
      <c r="BO54" s="678"/>
      <c r="BP54" s="678"/>
      <c r="BQ54" s="678"/>
      <c r="BR54" s="678"/>
      <c r="BS54" s="679"/>
    </row>
    <row r="55" spans="1:72" s="20" customFormat="1" ht="15.75" thickBot="1">
      <c r="A55" s="215">
        <v>41</v>
      </c>
      <c r="B55" s="351">
        <v>352207361</v>
      </c>
      <c r="C55" s="352" t="s">
        <v>224</v>
      </c>
      <c r="D55" s="98">
        <v>5</v>
      </c>
      <c r="E55" s="98"/>
      <c r="F55" s="112">
        <v>2</v>
      </c>
      <c r="G55" s="112">
        <v>3</v>
      </c>
      <c r="H55" s="129"/>
      <c r="I55" s="129"/>
      <c r="J55" s="125"/>
      <c r="K55" s="98">
        <v>5</v>
      </c>
      <c r="L55" s="98"/>
      <c r="M55" s="98">
        <v>3</v>
      </c>
      <c r="N55" s="98">
        <v>2</v>
      </c>
      <c r="O55" s="112"/>
      <c r="P55" s="112"/>
      <c r="Q55" s="129"/>
      <c r="R55" s="112">
        <v>1</v>
      </c>
      <c r="S55" s="112"/>
      <c r="T55" s="112">
        <v>1</v>
      </c>
      <c r="U55" s="112"/>
      <c r="V55" s="98"/>
      <c r="W55" s="112"/>
      <c r="X55" s="125"/>
      <c r="Y55" s="98"/>
      <c r="Z55" s="112"/>
      <c r="AA55" s="112"/>
      <c r="AB55" s="129"/>
      <c r="AC55" s="129"/>
      <c r="AD55" s="129"/>
      <c r="AE55" s="311">
        <v>4</v>
      </c>
      <c r="AF55" s="305"/>
      <c r="AG55" s="129"/>
      <c r="AH55" s="129"/>
      <c r="AI55" s="129"/>
      <c r="AJ55" s="311">
        <v>2</v>
      </c>
      <c r="AK55" s="250">
        <v>1.5</v>
      </c>
      <c r="AL55" s="129"/>
      <c r="AM55" s="251"/>
      <c r="AN55" s="129"/>
      <c r="AO55" s="129"/>
      <c r="AP55" s="129"/>
      <c r="AQ55" s="129"/>
      <c r="AR55" s="129"/>
      <c r="AS55" s="356">
        <v>20</v>
      </c>
      <c r="AT55" s="184">
        <v>8</v>
      </c>
      <c r="AU55" s="104">
        <v>12.5</v>
      </c>
      <c r="AV55" s="104">
        <v>13</v>
      </c>
      <c r="AW55" s="241">
        <v>8.5</v>
      </c>
      <c r="AX55" s="132"/>
      <c r="AY55" s="90"/>
      <c r="AZ55" s="133"/>
      <c r="BA55" s="109">
        <f t="shared" si="1"/>
        <v>19</v>
      </c>
      <c r="BB55" s="109">
        <f t="shared" si="1"/>
        <v>12.5</v>
      </c>
      <c r="BC55" s="109">
        <f t="shared" si="1"/>
        <v>19</v>
      </c>
      <c r="BD55" s="109">
        <f t="shared" si="1"/>
        <v>13.5</v>
      </c>
      <c r="BE55" s="109">
        <f t="shared" si="1"/>
        <v>2</v>
      </c>
      <c r="BF55" s="109">
        <f t="shared" si="1"/>
        <v>1.5</v>
      </c>
      <c r="BG55" s="109">
        <f t="shared" si="1"/>
        <v>24</v>
      </c>
      <c r="BH55" s="113"/>
      <c r="BI55" s="677"/>
      <c r="BJ55" s="678"/>
      <c r="BK55" s="678"/>
      <c r="BL55" s="678"/>
      <c r="BM55" s="678"/>
      <c r="BN55" s="678"/>
      <c r="BO55" s="678"/>
      <c r="BP55" s="678"/>
      <c r="BQ55" s="678"/>
      <c r="BR55" s="678"/>
      <c r="BS55" s="679"/>
    </row>
    <row r="56" spans="1:72" s="20" customFormat="1" ht="15.75" thickBot="1">
      <c r="A56" s="215">
        <v>42</v>
      </c>
      <c r="B56" s="351">
        <v>352207451</v>
      </c>
      <c r="C56" s="352" t="s">
        <v>466</v>
      </c>
      <c r="D56" s="98">
        <v>4.5</v>
      </c>
      <c r="E56" s="84"/>
      <c r="F56" s="112">
        <v>1</v>
      </c>
      <c r="G56" s="357">
        <v>2</v>
      </c>
      <c r="H56" s="129"/>
      <c r="I56" s="129"/>
      <c r="J56" s="125"/>
      <c r="K56" s="98">
        <v>5</v>
      </c>
      <c r="L56" s="98"/>
      <c r="M56" s="98">
        <v>3</v>
      </c>
      <c r="N56" s="98">
        <v>2</v>
      </c>
      <c r="O56" s="112"/>
      <c r="P56" s="112"/>
      <c r="Q56" s="129"/>
      <c r="R56" s="330">
        <v>1</v>
      </c>
      <c r="S56" s="112"/>
      <c r="T56" s="330">
        <v>1</v>
      </c>
      <c r="U56" s="330"/>
      <c r="V56" s="98"/>
      <c r="W56" s="112"/>
      <c r="X56" s="125"/>
      <c r="Y56" s="98"/>
      <c r="Z56" s="112"/>
      <c r="AA56" s="112"/>
      <c r="AB56" s="129"/>
      <c r="AC56" s="129"/>
      <c r="AD56" s="129"/>
      <c r="AE56" s="260">
        <v>4</v>
      </c>
      <c r="AF56" s="305"/>
      <c r="AG56" s="129"/>
      <c r="AH56" s="129"/>
      <c r="AI56" s="129"/>
      <c r="AJ56" s="177">
        <v>1.5</v>
      </c>
      <c r="AK56" s="331">
        <v>2</v>
      </c>
      <c r="AL56" s="129"/>
      <c r="AM56" s="251"/>
      <c r="AN56" s="129"/>
      <c r="AO56" s="129"/>
      <c r="AP56" s="129"/>
      <c r="AQ56" s="129"/>
      <c r="AR56" s="129"/>
      <c r="AS56" s="356">
        <v>14.5</v>
      </c>
      <c r="AT56" s="184">
        <v>5</v>
      </c>
      <c r="AU56" s="104">
        <v>8.5</v>
      </c>
      <c r="AV56" s="104">
        <v>9</v>
      </c>
      <c r="AW56" s="241">
        <v>7</v>
      </c>
      <c r="AX56" s="132"/>
      <c r="AY56" s="90"/>
      <c r="AZ56" s="133"/>
      <c r="BA56" s="109">
        <f t="shared" si="1"/>
        <v>15.5</v>
      </c>
      <c r="BB56" s="109">
        <f t="shared" si="1"/>
        <v>8.5</v>
      </c>
      <c r="BC56" s="109">
        <f t="shared" si="1"/>
        <v>14</v>
      </c>
      <c r="BD56" s="109">
        <f t="shared" si="1"/>
        <v>11</v>
      </c>
      <c r="BE56" s="109">
        <f t="shared" si="1"/>
        <v>1.5</v>
      </c>
      <c r="BF56" s="109">
        <f t="shared" si="1"/>
        <v>2</v>
      </c>
      <c r="BG56" s="109">
        <f t="shared" si="1"/>
        <v>18.5</v>
      </c>
      <c r="BH56" s="113" t="e">
        <f>SUM(#REF!)</f>
        <v>#REF!</v>
      </c>
      <c r="BI56" s="677"/>
      <c r="BJ56" s="678"/>
      <c r="BK56" s="678"/>
      <c r="BL56" s="678"/>
      <c r="BM56" s="678"/>
      <c r="BN56" s="678"/>
      <c r="BO56" s="678"/>
      <c r="BP56" s="678"/>
      <c r="BQ56" s="678"/>
      <c r="BR56" s="678"/>
      <c r="BS56" s="679"/>
    </row>
    <row r="57" spans="1:72" s="20" customFormat="1" thickTop="1" thickBot="1">
      <c r="A57" s="700" t="s">
        <v>115</v>
      </c>
      <c r="B57" s="722"/>
      <c r="C57" s="723"/>
      <c r="D57" s="187">
        <f t="shared" ref="D57:AI57" si="5">(SUM(D15:D31))/$BO$10</f>
        <v>1.0238095238095237</v>
      </c>
      <c r="E57" s="187">
        <f t="shared" si="5"/>
        <v>0</v>
      </c>
      <c r="F57" s="187">
        <f t="shared" si="5"/>
        <v>0.2857142857142857</v>
      </c>
      <c r="G57" s="187">
        <f t="shared" si="5"/>
        <v>0.88095238095238093</v>
      </c>
      <c r="H57" s="187">
        <f t="shared" si="5"/>
        <v>0</v>
      </c>
      <c r="I57" s="187">
        <f t="shared" si="5"/>
        <v>0</v>
      </c>
      <c r="J57" s="187">
        <f t="shared" si="5"/>
        <v>0</v>
      </c>
      <c r="K57" s="188">
        <f t="shared" si="5"/>
        <v>1.8452380952380953</v>
      </c>
      <c r="L57" s="188">
        <f t="shared" si="5"/>
        <v>0</v>
      </c>
      <c r="M57" s="188">
        <f t="shared" si="5"/>
        <v>0.61904761904761907</v>
      </c>
      <c r="N57" s="188">
        <f t="shared" si="5"/>
        <v>0.7857142857142857</v>
      </c>
      <c r="O57" s="188">
        <f t="shared" si="5"/>
        <v>0</v>
      </c>
      <c r="P57" s="188">
        <f t="shared" si="5"/>
        <v>0</v>
      </c>
      <c r="Q57" s="188">
        <f t="shared" si="5"/>
        <v>0</v>
      </c>
      <c r="R57" s="296">
        <f t="shared" si="5"/>
        <v>0.40476190476190477</v>
      </c>
      <c r="S57" s="296">
        <f t="shared" si="5"/>
        <v>0</v>
      </c>
      <c r="T57" s="296">
        <f t="shared" si="5"/>
        <v>0.40476190476190477</v>
      </c>
      <c r="U57" s="296">
        <f t="shared" si="5"/>
        <v>0</v>
      </c>
      <c r="V57" s="188">
        <f t="shared" si="5"/>
        <v>0</v>
      </c>
      <c r="W57" s="188">
        <f t="shared" si="5"/>
        <v>0</v>
      </c>
      <c r="X57" s="188">
        <f t="shared" si="5"/>
        <v>0</v>
      </c>
      <c r="Y57" s="188">
        <f t="shared" si="5"/>
        <v>0</v>
      </c>
      <c r="Z57" s="188">
        <f t="shared" si="5"/>
        <v>0</v>
      </c>
      <c r="AA57" s="188">
        <f t="shared" si="5"/>
        <v>0</v>
      </c>
      <c r="AB57" s="188">
        <f t="shared" si="5"/>
        <v>0</v>
      </c>
      <c r="AC57" s="188">
        <f t="shared" si="5"/>
        <v>0</v>
      </c>
      <c r="AD57" s="188">
        <f t="shared" si="5"/>
        <v>0</v>
      </c>
      <c r="AE57" s="188">
        <f t="shared" si="5"/>
        <v>1.5714285714285714</v>
      </c>
      <c r="AF57" s="188">
        <f t="shared" si="5"/>
        <v>0</v>
      </c>
      <c r="AG57" s="188">
        <f t="shared" si="5"/>
        <v>0</v>
      </c>
      <c r="AH57" s="188">
        <f t="shared" si="5"/>
        <v>0</v>
      </c>
      <c r="AI57" s="188">
        <f t="shared" si="5"/>
        <v>0</v>
      </c>
      <c r="AJ57" s="188">
        <f t="shared" ref="AJ57:AZ57" si="6">(SUM(AJ15:AJ31))/$BO$10</f>
        <v>0.7142857142857143</v>
      </c>
      <c r="AK57" s="188">
        <f t="shared" si="6"/>
        <v>0.77380952380952384</v>
      </c>
      <c r="AL57" s="188">
        <f t="shared" si="6"/>
        <v>0</v>
      </c>
      <c r="AM57" s="188">
        <f t="shared" si="6"/>
        <v>0</v>
      </c>
      <c r="AN57" s="188">
        <f t="shared" si="6"/>
        <v>0</v>
      </c>
      <c r="AO57" s="188">
        <f t="shared" si="6"/>
        <v>0</v>
      </c>
      <c r="AP57" s="188">
        <f t="shared" si="6"/>
        <v>0</v>
      </c>
      <c r="AQ57" s="188">
        <f t="shared" si="6"/>
        <v>0</v>
      </c>
      <c r="AR57" s="188">
        <f t="shared" si="6"/>
        <v>0</v>
      </c>
      <c r="AS57" s="188">
        <f t="shared" si="6"/>
        <v>4.416666666666667</v>
      </c>
      <c r="AT57" s="188">
        <f t="shared" si="6"/>
        <v>1.1666666666666667</v>
      </c>
      <c r="AU57" s="188">
        <f t="shared" si="6"/>
        <v>4.1428571428571432</v>
      </c>
      <c r="AV57" s="188">
        <f t="shared" si="6"/>
        <v>4.4404761904761907</v>
      </c>
      <c r="AW57" s="188">
        <f t="shared" si="6"/>
        <v>2.6666666666666665</v>
      </c>
      <c r="AX57" s="188">
        <f t="shared" si="6"/>
        <v>0</v>
      </c>
      <c r="AY57" s="188">
        <f t="shared" si="6"/>
        <v>0</v>
      </c>
      <c r="AZ57" s="188">
        <f t="shared" si="6"/>
        <v>0</v>
      </c>
      <c r="BA57" s="190">
        <f t="shared" ref="BA57:BG57" si="7">(SUM(BA15:BA56))/$BO$10</f>
        <v>12.047619047619047</v>
      </c>
      <c r="BB57" s="190">
        <f t="shared" si="7"/>
        <v>9.7976190476190474</v>
      </c>
      <c r="BC57" s="190">
        <f t="shared" si="7"/>
        <v>13.869047619047619</v>
      </c>
      <c r="BD57" s="190">
        <f t="shared" si="7"/>
        <v>10.095238095238095</v>
      </c>
      <c r="BE57" s="190">
        <f t="shared" si="7"/>
        <v>1.6904761904761905</v>
      </c>
      <c r="BF57" s="190">
        <f t="shared" si="7"/>
        <v>1.7023809523809523</v>
      </c>
      <c r="BG57" s="190">
        <f t="shared" si="7"/>
        <v>16.928571428571427</v>
      </c>
      <c r="BH57" s="113" t="e">
        <f>SUM(#REF!)</f>
        <v>#REF!</v>
      </c>
      <c r="BI57" s="677"/>
      <c r="BJ57" s="678"/>
      <c r="BK57" s="678"/>
      <c r="BL57" s="678"/>
      <c r="BM57" s="678"/>
      <c r="BN57" s="678"/>
      <c r="BO57" s="678"/>
      <c r="BP57" s="678"/>
      <c r="BQ57" s="678"/>
      <c r="BR57" s="678"/>
      <c r="BS57" s="679"/>
    </row>
    <row r="58" spans="1:72" s="20" customFormat="1" thickTop="1" thickBot="1">
      <c r="A58" s="703" t="s">
        <v>116</v>
      </c>
      <c r="B58" s="704"/>
      <c r="C58" s="705"/>
      <c r="D58" s="191">
        <f t="shared" ref="D58:J58" si="8">D57/BK19</f>
        <v>0.20476190476190476</v>
      </c>
      <c r="E58" s="191" t="e">
        <f t="shared" si="8"/>
        <v>#DIV/0!</v>
      </c>
      <c r="F58" s="191">
        <f t="shared" si="8"/>
        <v>0.14285714285714285</v>
      </c>
      <c r="G58" s="191">
        <f t="shared" si="8"/>
        <v>0.29365079365079366</v>
      </c>
      <c r="H58" s="191" t="e">
        <f t="shared" si="8"/>
        <v>#DIV/0!</v>
      </c>
      <c r="I58" s="191" t="e">
        <f t="shared" si="8"/>
        <v>#DIV/0!</v>
      </c>
      <c r="J58" s="191" t="e">
        <f t="shared" si="8"/>
        <v>#DIV/0!</v>
      </c>
      <c r="K58" s="191">
        <f t="shared" ref="K58:Q58" si="9">K57/BK20</f>
        <v>0.36904761904761907</v>
      </c>
      <c r="L58" s="191" t="e">
        <f t="shared" si="9"/>
        <v>#DIV/0!</v>
      </c>
      <c r="M58" s="191">
        <f t="shared" si="9"/>
        <v>0.20634920634920637</v>
      </c>
      <c r="N58" s="191">
        <f t="shared" si="9"/>
        <v>0.39285714285714285</v>
      </c>
      <c r="O58" s="191" t="e">
        <f t="shared" si="9"/>
        <v>#DIV/0!</v>
      </c>
      <c r="P58" s="191" t="e">
        <f t="shared" si="9"/>
        <v>#DIV/0!</v>
      </c>
      <c r="Q58" s="191" t="e">
        <f t="shared" si="9"/>
        <v>#DIV/0!</v>
      </c>
      <c r="R58" s="191">
        <f t="shared" ref="R58:X58" si="10">R57/BK16</f>
        <v>0.40476190476190477</v>
      </c>
      <c r="S58" s="191" t="e">
        <f t="shared" si="10"/>
        <v>#DIV/0!</v>
      </c>
      <c r="T58" s="191">
        <f t="shared" si="10"/>
        <v>0.40476190476190477</v>
      </c>
      <c r="U58" s="191" t="e">
        <f t="shared" si="10"/>
        <v>#DIV/0!</v>
      </c>
      <c r="V58" s="191" t="e">
        <f t="shared" si="10"/>
        <v>#DIV/0!</v>
      </c>
      <c r="W58" s="191" t="e">
        <f t="shared" si="10"/>
        <v>#DIV/0!</v>
      </c>
      <c r="X58" s="191" t="e">
        <f t="shared" si="10"/>
        <v>#DIV/0!</v>
      </c>
      <c r="Y58" s="192" t="e">
        <f t="shared" ref="Y58:AE58" si="11">Y57/BK17</f>
        <v>#DIV/0!</v>
      </c>
      <c r="Z58" s="192" t="e">
        <f t="shared" si="11"/>
        <v>#DIV/0!</v>
      </c>
      <c r="AA58" s="192" t="e">
        <f t="shared" si="11"/>
        <v>#DIV/0!</v>
      </c>
      <c r="AB58" s="192" t="e">
        <f t="shared" si="11"/>
        <v>#DIV/0!</v>
      </c>
      <c r="AC58" s="192" t="e">
        <f t="shared" si="11"/>
        <v>#DIV/0!</v>
      </c>
      <c r="AD58" s="192" t="e">
        <f t="shared" si="11"/>
        <v>#DIV/0!</v>
      </c>
      <c r="AE58" s="192">
        <f t="shared" si="11"/>
        <v>0.39285714285714285</v>
      </c>
      <c r="AF58" s="193" t="e">
        <f t="shared" ref="AF58:AL58" si="12">AF57/BK18</f>
        <v>#DIV/0!</v>
      </c>
      <c r="AG58" s="193" t="e">
        <f t="shared" si="12"/>
        <v>#DIV/0!</v>
      </c>
      <c r="AH58" s="193" t="e">
        <f t="shared" si="12"/>
        <v>#DIV/0!</v>
      </c>
      <c r="AI58" s="193" t="e">
        <f t="shared" si="12"/>
        <v>#DIV/0!</v>
      </c>
      <c r="AJ58" s="193">
        <f t="shared" si="12"/>
        <v>0.35714285714285715</v>
      </c>
      <c r="AK58" s="193">
        <f t="shared" si="12"/>
        <v>0.38690476190476192</v>
      </c>
      <c r="AL58" s="193" t="e">
        <f t="shared" si="12"/>
        <v>#DIV/0!</v>
      </c>
      <c r="AM58" s="194" t="e">
        <f t="shared" ref="AM58:AS58" si="13">AM57/BK21</f>
        <v>#DIV/0!</v>
      </c>
      <c r="AN58" s="194" t="e">
        <f t="shared" si="13"/>
        <v>#DIV/0!</v>
      </c>
      <c r="AO58" s="194" t="e">
        <f t="shared" si="13"/>
        <v>#DIV/0!</v>
      </c>
      <c r="AP58" s="194" t="e">
        <f t="shared" si="13"/>
        <v>#DIV/0!</v>
      </c>
      <c r="AQ58" s="194" t="e">
        <f t="shared" si="13"/>
        <v>#DIV/0!</v>
      </c>
      <c r="AR58" s="194" t="e">
        <f t="shared" si="13"/>
        <v>#DIV/0!</v>
      </c>
      <c r="AS58" s="194">
        <f t="shared" si="13"/>
        <v>0.22083333333333335</v>
      </c>
      <c r="AT58" s="195">
        <f t="shared" ref="AT58:AZ58" si="14">AT57/BK22</f>
        <v>0.14583333333333334</v>
      </c>
      <c r="AU58" s="195">
        <f t="shared" si="14"/>
        <v>0.25892857142857145</v>
      </c>
      <c r="AV58" s="195">
        <f t="shared" si="14"/>
        <v>0.29603174603174603</v>
      </c>
      <c r="AW58" s="195">
        <f t="shared" si="14"/>
        <v>0.2424242424242424</v>
      </c>
      <c r="AX58" s="195" t="e">
        <f t="shared" si="14"/>
        <v>#DIV/0!</v>
      </c>
      <c r="AY58" s="195" t="e">
        <f t="shared" si="14"/>
        <v>#DIV/0!</v>
      </c>
      <c r="AZ58" s="195" t="e">
        <f t="shared" si="14"/>
        <v>#DIV/0!</v>
      </c>
      <c r="BA58" s="196">
        <f t="shared" ref="BA58:BG58" si="15">BA57/BK24</f>
        <v>0.63408521303258147</v>
      </c>
      <c r="BB58" s="196">
        <f t="shared" si="15"/>
        <v>0.61235119047619047</v>
      </c>
      <c r="BC58" s="196">
        <f t="shared" si="15"/>
        <v>0.66043083900226751</v>
      </c>
      <c r="BD58" s="196">
        <f t="shared" si="15"/>
        <v>0.63095238095238093</v>
      </c>
      <c r="BE58" s="196">
        <f t="shared" si="15"/>
        <v>0.84523809523809523</v>
      </c>
      <c r="BF58" s="196">
        <f t="shared" si="15"/>
        <v>0.85119047619047616</v>
      </c>
      <c r="BG58" s="196">
        <f t="shared" si="15"/>
        <v>0.70535714285714279</v>
      </c>
      <c r="BH58" s="113" t="e">
        <f>SUM(#REF!)</f>
        <v>#REF!</v>
      </c>
      <c r="BI58" s="677"/>
      <c r="BJ58" s="678"/>
      <c r="BK58" s="678"/>
      <c r="BL58" s="678"/>
      <c r="BM58" s="678"/>
      <c r="BN58" s="678"/>
      <c r="BO58" s="678"/>
      <c r="BP58" s="678"/>
      <c r="BQ58" s="678"/>
      <c r="BR58" s="678"/>
      <c r="BS58" s="679"/>
    </row>
    <row r="59" spans="1:72" s="20" customFormat="1" ht="13.5" thickTop="1">
      <c r="B59" s="198"/>
      <c r="L59" s="199"/>
      <c r="BA59" s="200"/>
      <c r="BC59" s="201"/>
      <c r="BE59" s="201"/>
      <c r="BF59" s="201"/>
      <c r="BG59" s="201"/>
      <c r="BH59" s="113" t="e">
        <f>SUM(#REF!)</f>
        <v>#REF!</v>
      </c>
      <c r="BI59" s="677"/>
      <c r="BJ59" s="678"/>
      <c r="BK59" s="678"/>
      <c r="BL59" s="678"/>
      <c r="BM59" s="678"/>
      <c r="BN59" s="678"/>
      <c r="BO59" s="678"/>
      <c r="BP59" s="678"/>
      <c r="BQ59" s="678"/>
      <c r="BR59" s="678"/>
      <c r="BS59" s="679"/>
    </row>
    <row r="60" spans="1:72" s="20" customFormat="1" ht="12.75">
      <c r="A60" s="706" t="s">
        <v>117</v>
      </c>
      <c r="B60" s="706"/>
      <c r="C60" s="707" t="s">
        <v>467</v>
      </c>
      <c r="D60" s="707"/>
      <c r="E60" s="707"/>
      <c r="F60" s="707"/>
      <c r="G60" s="707"/>
      <c r="H60" s="203"/>
      <c r="I60" s="203"/>
      <c r="J60" s="706"/>
      <c r="K60" s="706"/>
      <c r="L60" s="706"/>
      <c r="M60" s="706"/>
      <c r="N60" s="706"/>
      <c r="O60" s="706"/>
      <c r="P60" s="706"/>
      <c r="Q60" s="706"/>
      <c r="R60" s="706"/>
      <c r="S60" s="706"/>
      <c r="T60" s="706"/>
      <c r="U60" s="706"/>
      <c r="V60" s="706"/>
      <c r="W60" s="706"/>
      <c r="X60" s="706"/>
      <c r="Z60" s="204"/>
      <c r="AA60" s="709" t="s">
        <v>201</v>
      </c>
      <c r="AB60" s="709"/>
      <c r="AC60" s="709"/>
      <c r="AD60" s="709"/>
      <c r="AE60" s="709"/>
      <c r="AF60" s="709"/>
      <c r="AG60" s="709"/>
      <c r="AH60" s="709"/>
      <c r="AI60" s="709"/>
      <c r="AJ60" s="709"/>
      <c r="AK60" s="709"/>
      <c r="AL60" s="709"/>
      <c r="AM60" s="709"/>
      <c r="AN60" s="709"/>
      <c r="AO60" s="709"/>
      <c r="AP60" s="709"/>
      <c r="AQ60" s="709"/>
      <c r="AR60" s="709"/>
      <c r="AS60" s="709"/>
      <c r="AT60" s="709"/>
      <c r="AU60" s="709"/>
      <c r="AV60" s="709"/>
      <c r="AW60" s="709"/>
      <c r="AX60" s="709"/>
      <c r="AY60" s="709"/>
      <c r="AZ60" s="709"/>
      <c r="BA60" s="709"/>
      <c r="BB60" s="709"/>
      <c r="BC60" s="709"/>
      <c r="BD60" s="709"/>
      <c r="BE60" s="709"/>
      <c r="BF60" s="709"/>
      <c r="BG60" s="709"/>
      <c r="BH60" s="113" t="e">
        <f>SUM(#REF!)</f>
        <v>#REF!</v>
      </c>
      <c r="BI60" s="677"/>
      <c r="BJ60" s="678"/>
      <c r="BK60" s="678"/>
      <c r="BL60" s="678"/>
      <c r="BM60" s="678"/>
      <c r="BN60" s="678"/>
      <c r="BO60" s="678"/>
      <c r="BP60" s="678"/>
      <c r="BQ60" s="678"/>
      <c r="BR60" s="678"/>
      <c r="BS60" s="679"/>
      <c r="BT60" s="185"/>
    </row>
    <row r="61" spans="1:72" s="20" customFormat="1" ht="12.75">
      <c r="B61" s="198"/>
      <c r="BH61" s="113" t="e">
        <f>SUM(#REF!)</f>
        <v>#REF!</v>
      </c>
      <c r="BI61" s="677"/>
      <c r="BJ61" s="678"/>
      <c r="BK61" s="678"/>
      <c r="BL61" s="678"/>
      <c r="BM61" s="678"/>
      <c r="BN61" s="678"/>
      <c r="BO61" s="678"/>
      <c r="BP61" s="678"/>
      <c r="BQ61" s="678"/>
      <c r="BR61" s="678"/>
      <c r="BS61" s="679"/>
      <c r="BT61" s="185"/>
    </row>
    <row r="62" spans="1:72" s="20" customFormat="1" ht="12.75">
      <c r="B62" s="206" t="s">
        <v>121</v>
      </c>
      <c r="G62" s="709" t="s">
        <v>122</v>
      </c>
      <c r="H62" s="709"/>
      <c r="I62" s="709"/>
      <c r="J62" s="709"/>
      <c r="K62" s="709"/>
      <c r="L62" s="709"/>
      <c r="M62" s="709"/>
      <c r="N62" s="709"/>
      <c r="O62" s="709"/>
      <c r="P62" s="709"/>
      <c r="Q62" s="709"/>
      <c r="R62" s="709"/>
      <c r="S62" s="709"/>
      <c r="T62" s="709"/>
      <c r="U62" s="709"/>
      <c r="V62" s="709"/>
      <c r="W62" s="709"/>
      <c r="AE62" s="710" t="s">
        <v>202</v>
      </c>
      <c r="AF62" s="710"/>
      <c r="AG62" s="710"/>
      <c r="AH62" s="710"/>
      <c r="AI62" s="710"/>
      <c r="AJ62" s="710"/>
      <c r="AK62" s="710"/>
      <c r="AL62" s="710"/>
      <c r="AM62" s="710"/>
      <c r="AN62" s="710"/>
      <c r="AO62" s="710"/>
      <c r="AP62" s="710"/>
      <c r="AQ62" s="710"/>
      <c r="AR62" s="710"/>
      <c r="AS62" s="710"/>
      <c r="AT62" s="710"/>
      <c r="AU62" s="710"/>
      <c r="AV62" s="710"/>
      <c r="AW62" s="710"/>
      <c r="AX62" s="710"/>
      <c r="AY62" s="710"/>
      <c r="AZ62" s="710"/>
      <c r="BA62" s="710"/>
      <c r="BB62" s="710"/>
      <c r="BC62" s="710"/>
      <c r="BD62" s="710"/>
      <c r="BE62" s="710"/>
      <c r="BF62" s="710"/>
      <c r="BG62" s="710"/>
      <c r="BH62" s="113">
        <f>SUM(BA56:BG56)</f>
        <v>71</v>
      </c>
      <c r="BI62" s="677"/>
      <c r="BJ62" s="678"/>
      <c r="BK62" s="678"/>
      <c r="BL62" s="678"/>
      <c r="BM62" s="678"/>
      <c r="BN62" s="678"/>
      <c r="BO62" s="678"/>
      <c r="BP62" s="678"/>
      <c r="BQ62" s="678"/>
      <c r="BR62" s="678"/>
      <c r="BS62" s="679"/>
      <c r="BT62" s="185"/>
    </row>
    <row r="63" spans="1:72" s="20" customFormat="1" ht="12.75">
      <c r="B63" s="198"/>
      <c r="BH63" s="113"/>
      <c r="BI63" s="677"/>
      <c r="BJ63" s="678"/>
      <c r="BK63" s="678"/>
      <c r="BL63" s="678"/>
      <c r="BM63" s="678"/>
      <c r="BN63" s="678"/>
      <c r="BO63" s="678"/>
      <c r="BP63" s="678"/>
      <c r="BQ63" s="678"/>
      <c r="BR63" s="678"/>
      <c r="BS63" s="679"/>
    </row>
    <row r="64" spans="1:72" s="20" customFormat="1" ht="13.5" thickBot="1">
      <c r="B64" s="198"/>
      <c r="BH64" s="197"/>
      <c r="BI64" s="680"/>
      <c r="BJ64" s="681"/>
      <c r="BK64" s="681"/>
      <c r="BL64" s="681"/>
      <c r="BM64" s="681"/>
      <c r="BN64" s="681"/>
      <c r="BO64" s="681"/>
      <c r="BP64" s="681"/>
      <c r="BQ64" s="681"/>
      <c r="BR64" s="681"/>
      <c r="BS64" s="682"/>
    </row>
    <row r="65" spans="1:72" s="20" customFormat="1" ht="12.75">
      <c r="B65" s="198"/>
    </row>
    <row r="66" spans="1:72" s="20" customFormat="1" ht="12.75">
      <c r="B66" s="198"/>
      <c r="BH66" s="708"/>
      <c r="BI66" s="708"/>
      <c r="BJ66" s="708"/>
      <c r="BK66" s="708"/>
      <c r="BL66" s="708"/>
      <c r="BM66" s="708"/>
      <c r="BN66" s="708"/>
      <c r="BO66" s="205"/>
      <c r="BP66" s="706" t="s">
        <v>120</v>
      </c>
      <c r="BQ66" s="706"/>
      <c r="BR66" s="706"/>
      <c r="BS66" s="706"/>
    </row>
    <row r="67" spans="1:72" s="20" customFormat="1" ht="12.75">
      <c r="B67" s="198"/>
    </row>
    <row r="68" spans="1:72" s="20" customFormat="1">
      <c r="B68" s="198"/>
      <c r="BE68"/>
      <c r="BN68" s="711" t="s">
        <v>124</v>
      </c>
      <c r="BO68" s="711"/>
      <c r="BP68" s="711"/>
      <c r="BQ68" s="711"/>
      <c r="BR68" s="711"/>
      <c r="BS68" s="204"/>
      <c r="BT68" s="204"/>
    </row>
    <row r="69" spans="1:72" s="20" customFormat="1" ht="12.75">
      <c r="A69" s="11"/>
      <c r="B69" s="214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</row>
    <row r="70" spans="1:72" s="20" customFormat="1" ht="15" thickBo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 s="46"/>
      <c r="BI70" s="46"/>
      <c r="BJ70" s="46"/>
      <c r="BR70"/>
    </row>
    <row r="71" spans="1:72" s="20" customFormat="1" ht="15" thickTop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 s="40"/>
      <c r="BI71" s="40"/>
      <c r="BJ71" s="40"/>
      <c r="BK71" s="207" t="str">
        <f t="shared" ref="BK71:BQ71" si="16">BK15</f>
        <v>a1</v>
      </c>
      <c r="BL71" s="207" t="str">
        <f t="shared" si="16"/>
        <v>a2</v>
      </c>
      <c r="BM71" s="207" t="str">
        <f t="shared" si="16"/>
        <v>b1</v>
      </c>
      <c r="BN71" s="207" t="str">
        <f t="shared" si="16"/>
        <v>b2</v>
      </c>
      <c r="BO71" s="207" t="str">
        <f t="shared" si="16"/>
        <v>c1</v>
      </c>
      <c r="BP71" s="207" t="str">
        <f t="shared" si="16"/>
        <v>d1</v>
      </c>
      <c r="BQ71" s="207" t="str">
        <f t="shared" si="16"/>
        <v>e2</v>
      </c>
      <c r="BR71"/>
      <c r="BS71" s="208"/>
    </row>
    <row r="72" spans="1:72" s="20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 s="209"/>
      <c r="BI72" s="210"/>
      <c r="BJ72" s="210"/>
      <c r="BK72" s="231">
        <v>0.2</v>
      </c>
      <c r="BL72" s="231">
        <v>0.2</v>
      </c>
      <c r="BM72" s="231">
        <v>0.2</v>
      </c>
      <c r="BN72" s="231">
        <v>0.2</v>
      </c>
      <c r="BO72" s="231">
        <v>0.2</v>
      </c>
      <c r="BP72" s="231">
        <v>0.2</v>
      </c>
      <c r="BQ72" s="231">
        <v>0.2</v>
      </c>
      <c r="BR72"/>
    </row>
    <row r="73" spans="1:72" s="20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 s="46"/>
      <c r="BI73" s="212"/>
      <c r="BJ73" s="212"/>
      <c r="BK73" s="231">
        <v>0.8</v>
      </c>
      <c r="BL73" s="231">
        <v>0.8</v>
      </c>
      <c r="BM73" s="231">
        <v>0.8</v>
      </c>
      <c r="BN73" s="231">
        <v>0.8</v>
      </c>
      <c r="BO73" s="231">
        <v>0.8</v>
      </c>
      <c r="BP73" s="231">
        <v>0.8</v>
      </c>
      <c r="BQ73" s="231">
        <v>0.8</v>
      </c>
      <c r="BR73"/>
    </row>
    <row r="74" spans="1:72" s="20" customFormat="1" ht="15" customHeight="1" thickBo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K74" s="213">
        <f>BA58</f>
        <v>0.63408521303258147</v>
      </c>
      <c r="BL74" s="213">
        <f t="shared" ref="BL74:BQ74" si="17">BB58</f>
        <v>0.61235119047619047</v>
      </c>
      <c r="BM74" s="213">
        <f t="shared" si="17"/>
        <v>0.66043083900226751</v>
      </c>
      <c r="BN74" s="213">
        <f t="shared" si="17"/>
        <v>0.63095238095238093</v>
      </c>
      <c r="BO74" s="213">
        <f t="shared" si="17"/>
        <v>0.84523809523809523</v>
      </c>
      <c r="BP74" s="213">
        <f t="shared" si="17"/>
        <v>0.85119047619047616</v>
      </c>
      <c r="BQ74" s="213">
        <f t="shared" si="17"/>
        <v>0.70535714285714279</v>
      </c>
      <c r="BR74"/>
    </row>
    <row r="75" spans="1:72" s="11" customFormat="1" ht="15" thickTop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</sheetData>
  <protectedRanges>
    <protectedRange sqref="BH15:BH64 AZ59 B57:BG58 AT15:AW56 AX21:AZ56 E56:AS56 E21:Q55 S21:S22 S23:T24 V21:AR24 S30:AS55 S25:AR29 AS21:AS29" name="نطاق3"/>
    <protectedRange sqref="C60" name="نطاق4_1"/>
    <protectedRange sqref="BK74:BQ74 C28:C56" name="نطاق3_1"/>
    <protectedRange sqref="C15 C21:C23" name="نطاق3_1_1"/>
    <protectedRange sqref="C17:C19" name="نطاق3_1_1_1"/>
    <protectedRange sqref="B15" name="نطاق3_1_2"/>
    <protectedRange sqref="F15:AR15 AX15:BG15 AX16:AZ20 D15:D56 E16:Q20 S16:S20 R16:R55 V16:AR20 T16:T22 U16:U24 AS15:AS20 BA16:BG56" name="نطاق3_2"/>
    <protectedRange sqref="C10" name="نطاق2_1_1"/>
  </protectedRanges>
  <mergeCells count="60">
    <mergeCell ref="G62:W62"/>
    <mergeCell ref="AE62:BG62"/>
    <mergeCell ref="BH66:BN66"/>
    <mergeCell ref="BP66:BS66"/>
    <mergeCell ref="BN68:BR68"/>
    <mergeCell ref="A57:C57"/>
    <mergeCell ref="A58:C58"/>
    <mergeCell ref="A60:B60"/>
    <mergeCell ref="C60:G60"/>
    <mergeCell ref="J60:X60"/>
    <mergeCell ref="AA60:BG60"/>
    <mergeCell ref="BR22:BS22"/>
    <mergeCell ref="BR23:BS23"/>
    <mergeCell ref="BR24:BS24"/>
    <mergeCell ref="BI26:BN27"/>
    <mergeCell ref="BP26:BS27"/>
    <mergeCell ref="BI29:BS64"/>
    <mergeCell ref="BR21:BS21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BI13:BN13"/>
    <mergeCell ref="BP13:BS13"/>
    <mergeCell ref="BR16:BS16"/>
    <mergeCell ref="BR19:BS19"/>
    <mergeCell ref="BR20:BS20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8"/>
  <sheetViews>
    <sheetView rightToLeft="1" topLeftCell="A4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8" width="4.25" bestFit="1" customWidth="1"/>
    <col min="59" max="60" width="4.25" customWidth="1"/>
    <col min="61" max="61" width="4.25" bestFit="1" customWidth="1"/>
    <col min="62" max="62" width="7.375" bestFit="1" customWidth="1"/>
    <col min="63" max="63" width="5.75" bestFit="1" customWidth="1"/>
    <col min="64" max="64" width="2" customWidth="1"/>
    <col min="65" max="65" width="8" bestFit="1" customWidth="1"/>
    <col min="66" max="67" width="8" customWidth="1"/>
    <col min="68" max="68" width="5.25" bestFit="1" customWidth="1"/>
    <col min="69" max="69" width="5.25" customWidth="1"/>
    <col min="70" max="70" width="5.25" bestFit="1" customWidth="1"/>
    <col min="71" max="72" width="5.25" customWidth="1"/>
    <col min="73" max="74" width="5.25" bestFit="1" customWidth="1"/>
  </cols>
  <sheetData>
    <row r="1" spans="1:76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  <c r="BU1" s="631"/>
      <c r="BV1" s="631"/>
      <c r="BW1" s="631"/>
      <c r="BX1" s="3"/>
    </row>
    <row r="2" spans="1:76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629"/>
      <c r="BU2" s="629"/>
      <c r="BV2" s="629"/>
      <c r="BW2" s="629"/>
      <c r="BX2" s="4"/>
    </row>
    <row r="3" spans="1:76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33"/>
      <c r="BV3" s="633"/>
      <c r="BW3" s="633"/>
      <c r="BX3" s="6"/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</row>
    <row r="6" spans="1:76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</row>
    <row r="7" spans="1:76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635"/>
    </row>
    <row r="8" spans="1:76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J8" s="635"/>
    </row>
    <row r="9" spans="1:76" s="20" customFormat="1" ht="20.25" customHeight="1" thickTop="1" thickBot="1">
      <c r="A9" s="637" t="s">
        <v>24</v>
      </c>
      <c r="B9" s="638"/>
      <c r="C9" s="21" t="s">
        <v>468</v>
      </c>
      <c r="D9" s="639" t="s">
        <v>469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/>
      <c r="AB9" s="19" t="s">
        <v>28</v>
      </c>
      <c r="AC9" s="19"/>
      <c r="AD9" s="19"/>
      <c r="AE9" s="18" t="s">
        <v>237</v>
      </c>
      <c r="AF9" s="18"/>
      <c r="AG9" s="18"/>
      <c r="AH9" s="18"/>
      <c r="AI9" s="18" t="s">
        <v>237</v>
      </c>
      <c r="AJ9" s="18" t="s">
        <v>237</v>
      </c>
      <c r="AK9" s="18"/>
      <c r="AL9" s="18" t="s">
        <v>237</v>
      </c>
      <c r="AM9" s="18"/>
      <c r="AN9" s="636"/>
      <c r="AO9" s="636"/>
      <c r="AP9" s="636"/>
      <c r="AQ9" s="636"/>
      <c r="BJ9" s="644"/>
      <c r="BK9" s="644"/>
      <c r="BL9" s="644"/>
      <c r="BM9" s="644"/>
      <c r="BN9" s="25"/>
      <c r="BO9" s="25"/>
      <c r="BP9" s="26"/>
      <c r="BQ9" s="26" t="s">
        <v>238</v>
      </c>
      <c r="BR9" s="26"/>
      <c r="BS9" s="26"/>
      <c r="BT9" s="26"/>
      <c r="BU9" s="644" t="s">
        <v>30</v>
      </c>
      <c r="BV9" s="644"/>
      <c r="BW9" s="645"/>
    </row>
    <row r="10" spans="1:76" s="20" customFormat="1" ht="17.25" thickTop="1" thickBot="1">
      <c r="A10" s="652" t="s">
        <v>31</v>
      </c>
      <c r="B10" s="653"/>
      <c r="C10" s="27" t="s">
        <v>470</v>
      </c>
      <c r="D10" s="654"/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5"/>
      <c r="BJ10" s="658"/>
      <c r="BK10" s="658"/>
      <c r="BL10" s="658"/>
      <c r="BM10" s="658"/>
      <c r="BN10" s="36"/>
      <c r="BO10" s="36"/>
      <c r="BP10" s="37"/>
      <c r="BQ10" s="37">
        <v>46</v>
      </c>
      <c r="BR10" s="37"/>
      <c r="BS10" s="37"/>
      <c r="BT10" s="37"/>
      <c r="BU10" s="658" t="s">
        <v>34</v>
      </c>
      <c r="BV10" s="658"/>
      <c r="BW10" s="659"/>
    </row>
    <row r="11" spans="1:76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39"/>
      <c r="BK11" s="651" t="s">
        <v>38</v>
      </c>
      <c r="BL11" s="651"/>
      <c r="BM11" s="651"/>
      <c r="BN11" s="651"/>
      <c r="BO11" s="651"/>
      <c r="BP11" s="651"/>
      <c r="BQ11" s="40"/>
      <c r="BR11" s="41"/>
      <c r="BS11" s="41"/>
      <c r="BT11" s="41"/>
      <c r="BU11" s="651" t="s">
        <v>131</v>
      </c>
      <c r="BV11" s="651"/>
      <c r="BW11" s="651"/>
    </row>
    <row r="12" spans="1:76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1"/>
      <c r="BJ12" s="44"/>
      <c r="BK12" s="45"/>
      <c r="BL12" s="45"/>
      <c r="BM12" s="45"/>
      <c r="BN12" s="45"/>
      <c r="BO12" s="45"/>
      <c r="BP12" s="45"/>
      <c r="BQ12" s="45"/>
      <c r="BR12" s="662"/>
      <c r="BS12" s="662"/>
      <c r="BT12" s="662"/>
      <c r="BU12" s="662"/>
      <c r="BV12" s="662"/>
      <c r="BW12" s="662"/>
      <c r="BX12" s="46"/>
    </row>
    <row r="13" spans="1:76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45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47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1"/>
      <c r="BH13" s="671"/>
      <c r="BI13" s="672"/>
      <c r="BJ13" s="57"/>
      <c r="BK13" s="683" t="s">
        <v>51</v>
      </c>
      <c r="BL13" s="684"/>
      <c r="BM13" s="684"/>
      <c r="BN13" s="684"/>
      <c r="BO13" s="684"/>
      <c r="BP13" s="684"/>
      <c r="BQ13" s="58"/>
      <c r="BR13" s="684" t="s">
        <v>52</v>
      </c>
      <c r="BS13" s="684"/>
      <c r="BT13" s="684"/>
      <c r="BU13" s="684"/>
      <c r="BV13" s="684"/>
      <c r="BW13" s="685"/>
    </row>
    <row r="14" spans="1:76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11</v>
      </c>
      <c r="H14" s="61" t="s">
        <v>15</v>
      </c>
      <c r="I14" s="61" t="s">
        <v>19</v>
      </c>
      <c r="J14" s="62" t="s">
        <v>21</v>
      </c>
      <c r="K14" s="59" t="s">
        <v>6</v>
      </c>
      <c r="L14" s="59" t="s">
        <v>7</v>
      </c>
      <c r="M14" s="59" t="s">
        <v>10</v>
      </c>
      <c r="N14" s="59" t="s">
        <v>11</v>
      </c>
      <c r="O14" s="60" t="s">
        <v>15</v>
      </c>
      <c r="P14" s="60" t="s">
        <v>19</v>
      </c>
      <c r="Q14" s="62" t="s">
        <v>21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241</v>
      </c>
      <c r="W14" s="60" t="s">
        <v>18</v>
      </c>
      <c r="X14" s="62" t="s">
        <v>21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19</v>
      </c>
      <c r="AE14" s="63" t="s">
        <v>21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18</v>
      </c>
      <c r="AL14" s="65" t="s">
        <v>21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21</v>
      </c>
      <c r="AS14" s="66" t="s">
        <v>22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/>
      <c r="BE14" s="61" t="s">
        <v>14</v>
      </c>
      <c r="BF14" s="61" t="s">
        <v>17</v>
      </c>
      <c r="BG14" s="61" t="s">
        <v>18</v>
      </c>
      <c r="BH14" s="61" t="s">
        <v>21</v>
      </c>
      <c r="BI14" s="62" t="s">
        <v>19</v>
      </c>
      <c r="BJ14" s="57" t="s">
        <v>53</v>
      </c>
    </row>
    <row r="15" spans="1:76" s="20" customFormat="1" ht="17.25" thickTop="1" thickBot="1">
      <c r="A15" s="70">
        <v>1</v>
      </c>
      <c r="B15" s="236"/>
      <c r="C15" s="358" t="s">
        <v>471</v>
      </c>
      <c r="D15" s="73">
        <v>1</v>
      </c>
      <c r="E15" s="74">
        <v>1.5</v>
      </c>
      <c r="F15" s="75">
        <v>1.5</v>
      </c>
      <c r="G15" s="143"/>
      <c r="H15" s="77"/>
      <c r="I15" s="77"/>
      <c r="J15" s="78"/>
      <c r="K15" s="240"/>
      <c r="L15" s="110"/>
      <c r="M15" s="75">
        <v>4.5</v>
      </c>
      <c r="N15" s="110"/>
      <c r="O15" s="77"/>
      <c r="P15" s="77"/>
      <c r="Q15" s="82"/>
      <c r="R15" s="83"/>
      <c r="S15" s="84"/>
      <c r="T15" s="83"/>
      <c r="U15" s="85"/>
      <c r="V15" s="87">
        <v>1</v>
      </c>
      <c r="W15" s="87">
        <v>1</v>
      </c>
      <c r="X15" s="133"/>
      <c r="Y15" s="84"/>
      <c r="Z15" s="89"/>
      <c r="AA15" s="89"/>
      <c r="AB15" s="90"/>
      <c r="AC15" s="90"/>
      <c r="AD15" s="91">
        <v>1</v>
      </c>
      <c r="AE15" s="91">
        <v>4</v>
      </c>
      <c r="AF15" s="92"/>
      <c r="AG15" s="84"/>
      <c r="AH15" s="83"/>
      <c r="AI15" s="83"/>
      <c r="AJ15" s="89"/>
      <c r="AK15" s="93">
        <v>2</v>
      </c>
      <c r="AL15" s="94"/>
      <c r="AM15" s="95">
        <v>3</v>
      </c>
      <c r="AN15" s="96">
        <v>3.5</v>
      </c>
      <c r="AO15" s="89"/>
      <c r="AP15" s="98"/>
      <c r="AQ15" s="99"/>
      <c r="AR15" s="100">
        <v>9</v>
      </c>
      <c r="AS15" s="242"/>
      <c r="AT15" s="102">
        <v>7</v>
      </c>
      <c r="AU15" s="103">
        <v>8</v>
      </c>
      <c r="AV15" s="104">
        <v>16.5</v>
      </c>
      <c r="AW15" s="112"/>
      <c r="AX15" s="106"/>
      <c r="AY15" s="99"/>
      <c r="AZ15" s="107"/>
      <c r="BA15" s="108">
        <f>AT15+AM15+D15</f>
        <v>11</v>
      </c>
      <c r="BB15" s="108">
        <f>AU15+AN15+E15</f>
        <v>13</v>
      </c>
      <c r="BC15" s="109">
        <f>AV15+M15+F15</f>
        <v>22.5</v>
      </c>
      <c r="BD15" s="110"/>
      <c r="BE15" s="111">
        <f>SUM(V15)</f>
        <v>1</v>
      </c>
      <c r="BF15" s="111"/>
      <c r="BG15" s="112">
        <f>SUM(AK15+W15)</f>
        <v>3</v>
      </c>
      <c r="BH15" s="94">
        <f>SUM(AE15+AR15)</f>
        <v>13</v>
      </c>
      <c r="BI15" s="108">
        <f>AD15</f>
        <v>1</v>
      </c>
      <c r="BJ15" s="113">
        <f t="shared" ref="BJ15:BJ35" si="0">SUM(BA15:BI15)</f>
        <v>64.5</v>
      </c>
      <c r="BK15" s="114" t="s">
        <v>50</v>
      </c>
      <c r="BL15" s="115"/>
      <c r="BM15" s="116" t="s">
        <v>6</v>
      </c>
      <c r="BN15" s="116" t="s">
        <v>7</v>
      </c>
      <c r="BO15" s="116" t="s">
        <v>10</v>
      </c>
      <c r="BP15" s="117" t="s">
        <v>11</v>
      </c>
      <c r="BQ15" s="117" t="s">
        <v>14</v>
      </c>
      <c r="BR15" s="117" t="s">
        <v>17</v>
      </c>
      <c r="BS15" s="118" t="s">
        <v>18</v>
      </c>
      <c r="BT15" s="118" t="s">
        <v>19</v>
      </c>
      <c r="BU15" s="119" t="s">
        <v>21</v>
      </c>
      <c r="BV15" s="40"/>
      <c r="BW15" s="40"/>
    </row>
    <row r="16" spans="1:76" s="20" customFormat="1" ht="16.5" thickBot="1">
      <c r="A16" s="120">
        <v>2</v>
      </c>
      <c r="B16" s="70">
        <v>321205202</v>
      </c>
      <c r="C16" s="359" t="s">
        <v>262</v>
      </c>
      <c r="D16" s="73">
        <v>1.5</v>
      </c>
      <c r="E16" s="121">
        <v>2</v>
      </c>
      <c r="F16" s="75">
        <v>2</v>
      </c>
      <c r="G16" s="143"/>
      <c r="H16" s="122"/>
      <c r="I16" s="122"/>
      <c r="J16" s="123"/>
      <c r="K16" s="240"/>
      <c r="L16" s="98"/>
      <c r="M16" s="75">
        <v>8</v>
      </c>
      <c r="N16" s="98"/>
      <c r="O16" s="122"/>
      <c r="P16" s="122"/>
      <c r="Q16" s="125"/>
      <c r="R16" s="126"/>
      <c r="S16" s="84"/>
      <c r="T16" s="126"/>
      <c r="U16" s="127"/>
      <c r="V16" s="86">
        <v>0</v>
      </c>
      <c r="W16" s="86">
        <v>0</v>
      </c>
      <c r="X16" s="133"/>
      <c r="Y16" s="84"/>
      <c r="Z16" s="89"/>
      <c r="AA16" s="89"/>
      <c r="AB16" s="90"/>
      <c r="AC16" s="90"/>
      <c r="AD16" s="91">
        <v>0</v>
      </c>
      <c r="AE16" s="91">
        <v>0</v>
      </c>
      <c r="AF16" s="128"/>
      <c r="AG16" s="84"/>
      <c r="AH16" s="126"/>
      <c r="AI16" s="126"/>
      <c r="AJ16" s="89"/>
      <c r="AK16" s="93">
        <v>0</v>
      </c>
      <c r="AL16" s="129"/>
      <c r="AM16" s="95">
        <v>0</v>
      </c>
      <c r="AN16" s="96">
        <v>0</v>
      </c>
      <c r="AO16" s="89"/>
      <c r="AP16" s="98"/>
      <c r="AQ16" s="90"/>
      <c r="AR16" s="130">
        <v>0</v>
      </c>
      <c r="AS16" s="244"/>
      <c r="AT16" s="102">
        <v>0</v>
      </c>
      <c r="AU16" s="103">
        <v>0</v>
      </c>
      <c r="AV16" s="104">
        <v>0</v>
      </c>
      <c r="AW16" s="112"/>
      <c r="AX16" s="132"/>
      <c r="AY16" s="90"/>
      <c r="AZ16" s="133"/>
      <c r="BA16" s="108">
        <f t="shared" ref="BA16:BB45" si="1">AT16+AM16+D16</f>
        <v>1.5</v>
      </c>
      <c r="BB16" s="108">
        <f t="shared" si="1"/>
        <v>2</v>
      </c>
      <c r="BC16" s="109">
        <f t="shared" ref="BC16:BC45" si="2">AV16+M16+F16</f>
        <v>10</v>
      </c>
      <c r="BD16" s="98"/>
      <c r="BE16" s="111">
        <f t="shared" ref="BE16:BE45" si="3">SUM(V16)</f>
        <v>0</v>
      </c>
      <c r="BF16" s="223"/>
      <c r="BG16" s="112">
        <f t="shared" ref="BG16:BG45" si="4">SUM(AK16+W16)</f>
        <v>0</v>
      </c>
      <c r="BH16" s="94">
        <f t="shared" ref="BH16:BH45" si="5">SUM(AE16+AR16)</f>
        <v>0</v>
      </c>
      <c r="BI16" s="108">
        <f t="shared" ref="BI16:BI45" si="6">AD16</f>
        <v>0</v>
      </c>
      <c r="BJ16" s="113">
        <f t="shared" si="0"/>
        <v>13.5</v>
      </c>
      <c r="BK16" s="134">
        <v>2</v>
      </c>
      <c r="BL16" s="135"/>
      <c r="BM16" s="136"/>
      <c r="BN16" s="136"/>
      <c r="BO16" s="136"/>
      <c r="BP16" s="136"/>
      <c r="BQ16" s="136"/>
      <c r="BR16" s="136"/>
      <c r="BS16" s="136">
        <v>2</v>
      </c>
      <c r="BT16" s="136"/>
      <c r="BU16" s="136"/>
      <c r="BV16" s="686" t="s">
        <v>47</v>
      </c>
      <c r="BW16" s="687"/>
    </row>
    <row r="17" spans="1:75" s="20" customFormat="1" ht="16.5" thickBot="1">
      <c r="A17" s="120">
        <v>3</v>
      </c>
      <c r="B17" s="120">
        <v>321205208</v>
      </c>
      <c r="C17" s="359" t="s">
        <v>472</v>
      </c>
      <c r="D17" s="73">
        <v>2</v>
      </c>
      <c r="E17" s="121">
        <v>1.5</v>
      </c>
      <c r="F17" s="75">
        <v>3.5</v>
      </c>
      <c r="G17" s="143"/>
      <c r="H17" s="77"/>
      <c r="I17" s="77"/>
      <c r="J17" s="137"/>
      <c r="K17" s="240"/>
      <c r="L17" s="98"/>
      <c r="M17" s="75">
        <v>5.5</v>
      </c>
      <c r="N17" s="98"/>
      <c r="O17" s="77"/>
      <c r="P17" s="77"/>
      <c r="Q17" s="138"/>
      <c r="R17" s="126"/>
      <c r="S17" s="84"/>
      <c r="T17" s="126"/>
      <c r="U17" s="127"/>
      <c r="V17" s="86">
        <v>1</v>
      </c>
      <c r="W17" s="86">
        <v>1</v>
      </c>
      <c r="X17" s="133"/>
      <c r="Y17" s="84"/>
      <c r="Z17" s="89"/>
      <c r="AA17" s="89"/>
      <c r="AB17" s="90"/>
      <c r="AC17" s="90"/>
      <c r="AD17" s="91">
        <v>1</v>
      </c>
      <c r="AE17" s="91">
        <v>4.5</v>
      </c>
      <c r="AF17" s="128"/>
      <c r="AG17" s="84"/>
      <c r="AH17" s="126"/>
      <c r="AI17" s="126"/>
      <c r="AJ17" s="89"/>
      <c r="AK17" s="93">
        <v>1</v>
      </c>
      <c r="AL17" s="129"/>
      <c r="AM17" s="95">
        <v>3.5</v>
      </c>
      <c r="AN17" s="96">
        <v>3</v>
      </c>
      <c r="AO17" s="89"/>
      <c r="AP17" s="98"/>
      <c r="AQ17" s="90"/>
      <c r="AR17" s="130">
        <v>7</v>
      </c>
      <c r="AS17" s="244"/>
      <c r="AT17" s="102">
        <v>10</v>
      </c>
      <c r="AU17" s="103">
        <v>6</v>
      </c>
      <c r="AV17" s="104">
        <v>20.5</v>
      </c>
      <c r="AW17" s="89"/>
      <c r="AX17" s="132"/>
      <c r="AY17" s="90"/>
      <c r="AZ17" s="133"/>
      <c r="BA17" s="108">
        <f t="shared" si="1"/>
        <v>15.5</v>
      </c>
      <c r="BB17" s="108">
        <f t="shared" si="1"/>
        <v>10.5</v>
      </c>
      <c r="BC17" s="109">
        <f t="shared" si="2"/>
        <v>29.5</v>
      </c>
      <c r="BD17" s="98"/>
      <c r="BE17" s="111">
        <f t="shared" si="3"/>
        <v>1</v>
      </c>
      <c r="BF17" s="223"/>
      <c r="BG17" s="112">
        <f t="shared" si="4"/>
        <v>2</v>
      </c>
      <c r="BH17" s="94">
        <f t="shared" si="5"/>
        <v>11.5</v>
      </c>
      <c r="BI17" s="108">
        <f t="shared" si="6"/>
        <v>1</v>
      </c>
      <c r="BJ17" s="113">
        <f t="shared" si="0"/>
        <v>71</v>
      </c>
      <c r="BK17" s="134">
        <v>6</v>
      </c>
      <c r="BL17" s="135"/>
      <c r="BM17" s="136"/>
      <c r="BN17" s="136"/>
      <c r="BO17" s="136"/>
      <c r="BP17" s="136"/>
      <c r="BQ17" s="136"/>
      <c r="BR17" s="136"/>
      <c r="BS17" s="136"/>
      <c r="BT17" s="136">
        <v>1</v>
      </c>
      <c r="BU17" s="136">
        <v>5</v>
      </c>
      <c r="BV17" s="140"/>
      <c r="BW17" s="141" t="s">
        <v>57</v>
      </c>
    </row>
    <row r="18" spans="1:75" s="20" customFormat="1" ht="16.5" thickBot="1">
      <c r="A18" s="120">
        <v>4</v>
      </c>
      <c r="B18" s="120">
        <v>321205211</v>
      </c>
      <c r="C18" s="359" t="s">
        <v>473</v>
      </c>
      <c r="D18" s="73">
        <v>1.5</v>
      </c>
      <c r="E18" s="121">
        <v>1.5</v>
      </c>
      <c r="F18" s="75">
        <v>1.5</v>
      </c>
      <c r="G18" s="143"/>
      <c r="H18" s="77"/>
      <c r="I18" s="77"/>
      <c r="J18" s="137"/>
      <c r="K18" s="240"/>
      <c r="L18" s="98"/>
      <c r="M18" s="75">
        <v>5.5</v>
      </c>
      <c r="N18" s="98"/>
      <c r="O18" s="77"/>
      <c r="P18" s="77"/>
      <c r="Q18" s="138"/>
      <c r="R18" s="126"/>
      <c r="S18" s="84"/>
      <c r="T18" s="126"/>
      <c r="U18" s="127"/>
      <c r="V18" s="86">
        <v>1</v>
      </c>
      <c r="W18" s="86">
        <v>1</v>
      </c>
      <c r="X18" s="133"/>
      <c r="Y18" s="84"/>
      <c r="Z18" s="89"/>
      <c r="AA18" s="89"/>
      <c r="AB18" s="90"/>
      <c r="AC18" s="90"/>
      <c r="AD18" s="91">
        <v>1</v>
      </c>
      <c r="AE18" s="91">
        <v>4</v>
      </c>
      <c r="AF18" s="128"/>
      <c r="AG18" s="84"/>
      <c r="AH18" s="126"/>
      <c r="AI18" s="126"/>
      <c r="AJ18" s="89"/>
      <c r="AK18" s="93">
        <v>1</v>
      </c>
      <c r="AL18" s="129"/>
      <c r="AM18" s="95">
        <v>3</v>
      </c>
      <c r="AN18" s="96">
        <v>3</v>
      </c>
      <c r="AO18" s="89"/>
      <c r="AP18" s="98"/>
      <c r="AQ18" s="90"/>
      <c r="AR18" s="130">
        <v>5</v>
      </c>
      <c r="AS18" s="244"/>
      <c r="AT18" s="102">
        <v>8</v>
      </c>
      <c r="AU18" s="103">
        <v>10</v>
      </c>
      <c r="AV18" s="104">
        <v>15</v>
      </c>
      <c r="AW18" s="112"/>
      <c r="AX18" s="132"/>
      <c r="AY18" s="90"/>
      <c r="AZ18" s="133"/>
      <c r="BA18" s="108">
        <f t="shared" si="1"/>
        <v>12.5</v>
      </c>
      <c r="BB18" s="108">
        <f t="shared" si="1"/>
        <v>14.5</v>
      </c>
      <c r="BC18" s="109">
        <f t="shared" si="2"/>
        <v>22</v>
      </c>
      <c r="BD18" s="98"/>
      <c r="BE18" s="111">
        <f t="shared" si="3"/>
        <v>1</v>
      </c>
      <c r="BF18" s="223"/>
      <c r="BG18" s="112">
        <f t="shared" si="4"/>
        <v>2</v>
      </c>
      <c r="BH18" s="94">
        <f t="shared" si="5"/>
        <v>9</v>
      </c>
      <c r="BI18" s="108">
        <f t="shared" si="6"/>
        <v>1</v>
      </c>
      <c r="BJ18" s="113">
        <f t="shared" si="0"/>
        <v>62</v>
      </c>
      <c r="BK18" s="134">
        <v>2</v>
      </c>
      <c r="BL18" s="135"/>
      <c r="BM18" s="136"/>
      <c r="BN18" s="136"/>
      <c r="BO18" s="136"/>
      <c r="BP18" s="136"/>
      <c r="BQ18" s="136">
        <v>1</v>
      </c>
      <c r="BR18" s="136"/>
      <c r="BS18" s="136">
        <v>1</v>
      </c>
      <c r="BT18" s="136"/>
      <c r="BU18" s="136"/>
      <c r="BV18" s="140"/>
      <c r="BW18" s="141" t="s">
        <v>59</v>
      </c>
    </row>
    <row r="19" spans="1:75" s="20" customFormat="1" ht="16.5" thickBot="1">
      <c r="A19" s="120">
        <v>5</v>
      </c>
      <c r="B19" s="120">
        <v>321205340</v>
      </c>
      <c r="C19" s="359" t="s">
        <v>474</v>
      </c>
      <c r="D19" s="73">
        <v>1</v>
      </c>
      <c r="E19" s="121">
        <v>0.5</v>
      </c>
      <c r="F19" s="142">
        <v>1.5</v>
      </c>
      <c r="G19" s="240"/>
      <c r="H19" s="143"/>
      <c r="I19" s="143"/>
      <c r="J19" s="123"/>
      <c r="K19" s="240"/>
      <c r="L19" s="98"/>
      <c r="M19" s="142">
        <v>2.5</v>
      </c>
      <c r="N19" s="98"/>
      <c r="O19" s="143"/>
      <c r="P19" s="143"/>
      <c r="Q19" s="125"/>
      <c r="R19" s="126"/>
      <c r="S19" s="84"/>
      <c r="T19" s="144"/>
      <c r="U19" s="127"/>
      <c r="V19" s="86">
        <v>1</v>
      </c>
      <c r="W19" s="86">
        <v>1</v>
      </c>
      <c r="X19" s="133"/>
      <c r="Y19" s="84"/>
      <c r="Z19" s="89"/>
      <c r="AA19" s="89"/>
      <c r="AB19" s="90"/>
      <c r="AC19" s="90"/>
      <c r="AD19" s="91">
        <v>1</v>
      </c>
      <c r="AE19" s="91">
        <v>3</v>
      </c>
      <c r="AF19" s="128"/>
      <c r="AG19" s="84"/>
      <c r="AH19" s="144"/>
      <c r="AI19" s="126"/>
      <c r="AJ19" s="89"/>
      <c r="AK19" s="93">
        <v>1</v>
      </c>
      <c r="AL19" s="129"/>
      <c r="AM19" s="96">
        <v>3.5</v>
      </c>
      <c r="AN19" s="96">
        <v>3</v>
      </c>
      <c r="AO19" s="89"/>
      <c r="AP19" s="98"/>
      <c r="AQ19" s="90"/>
      <c r="AR19" s="130">
        <v>6</v>
      </c>
      <c r="AS19" s="244"/>
      <c r="AT19" s="145">
        <v>7</v>
      </c>
      <c r="AU19" s="104">
        <v>3.5</v>
      </c>
      <c r="AV19" s="104">
        <v>12.5</v>
      </c>
      <c r="AW19" s="112"/>
      <c r="AX19" s="132"/>
      <c r="AY19" s="90"/>
      <c r="AZ19" s="133"/>
      <c r="BA19" s="108">
        <f t="shared" si="1"/>
        <v>11.5</v>
      </c>
      <c r="BB19" s="108">
        <f t="shared" si="1"/>
        <v>7</v>
      </c>
      <c r="BC19" s="109">
        <f t="shared" si="2"/>
        <v>16.5</v>
      </c>
      <c r="BD19" s="98"/>
      <c r="BE19" s="111">
        <f t="shared" si="3"/>
        <v>1</v>
      </c>
      <c r="BF19" s="223"/>
      <c r="BG19" s="112">
        <f t="shared" si="4"/>
        <v>2</v>
      </c>
      <c r="BH19" s="94">
        <f t="shared" si="5"/>
        <v>9</v>
      </c>
      <c r="BI19" s="108">
        <f t="shared" si="6"/>
        <v>1</v>
      </c>
      <c r="BJ19" s="113">
        <f t="shared" si="0"/>
        <v>48</v>
      </c>
      <c r="BK19" s="134">
        <f t="shared" ref="BK19:BK22" si="7">SUM(BM19:BU19)</f>
        <v>10</v>
      </c>
      <c r="BL19" s="135"/>
      <c r="BM19" s="146">
        <v>2.5</v>
      </c>
      <c r="BN19" s="146">
        <v>2.5</v>
      </c>
      <c r="BO19" s="146">
        <v>5</v>
      </c>
      <c r="BP19" s="146"/>
      <c r="BQ19" s="146"/>
      <c r="BR19" s="146"/>
      <c r="BS19" s="146"/>
      <c r="BT19" s="146"/>
      <c r="BU19" s="146"/>
      <c r="BV19" s="688" t="s">
        <v>43</v>
      </c>
      <c r="BW19" s="689"/>
    </row>
    <row r="20" spans="1:75" s="20" customFormat="1" ht="16.5" thickBot="1">
      <c r="A20" s="120">
        <v>6</v>
      </c>
      <c r="B20" s="120">
        <v>321205406</v>
      </c>
      <c r="C20" s="359" t="s">
        <v>475</v>
      </c>
      <c r="D20" s="73">
        <v>2</v>
      </c>
      <c r="E20" s="121">
        <v>2</v>
      </c>
      <c r="F20" s="142">
        <v>1</v>
      </c>
      <c r="G20" s="240"/>
      <c r="H20" s="143"/>
      <c r="I20" s="143"/>
      <c r="J20" s="123"/>
      <c r="K20" s="240"/>
      <c r="L20" s="98"/>
      <c r="M20" s="142">
        <v>7.5</v>
      </c>
      <c r="N20" s="98"/>
      <c r="O20" s="143"/>
      <c r="P20" s="143"/>
      <c r="Q20" s="125"/>
      <c r="R20" s="126"/>
      <c r="S20" s="84"/>
      <c r="T20" s="126"/>
      <c r="U20" s="127"/>
      <c r="V20" s="86">
        <v>1</v>
      </c>
      <c r="W20" s="86">
        <v>1</v>
      </c>
      <c r="X20" s="133"/>
      <c r="Y20" s="84"/>
      <c r="Z20" s="89"/>
      <c r="AA20" s="89"/>
      <c r="AB20" s="90"/>
      <c r="AC20" s="90"/>
      <c r="AD20" s="91">
        <v>1</v>
      </c>
      <c r="AE20" s="91">
        <v>3</v>
      </c>
      <c r="AF20" s="128"/>
      <c r="AG20" s="84"/>
      <c r="AH20" s="126"/>
      <c r="AI20" s="126"/>
      <c r="AJ20" s="89"/>
      <c r="AK20" s="93">
        <v>1</v>
      </c>
      <c r="AL20" s="129"/>
      <c r="AM20" s="96">
        <v>3</v>
      </c>
      <c r="AN20" s="148">
        <v>2</v>
      </c>
      <c r="AO20" s="360"/>
      <c r="AP20" s="150"/>
      <c r="AQ20" s="90"/>
      <c r="AR20" s="130">
        <v>7.5</v>
      </c>
      <c r="AS20" s="244"/>
      <c r="AT20" s="151">
        <v>10.8</v>
      </c>
      <c r="AU20" s="151">
        <v>8</v>
      </c>
      <c r="AV20" s="151">
        <v>11.5</v>
      </c>
      <c r="AW20" s="361"/>
      <c r="AX20" s="132"/>
      <c r="AY20" s="90"/>
      <c r="AZ20" s="133"/>
      <c r="BA20" s="108">
        <f t="shared" si="1"/>
        <v>15.8</v>
      </c>
      <c r="BB20" s="108">
        <f t="shared" si="1"/>
        <v>12</v>
      </c>
      <c r="BC20" s="109">
        <f t="shared" si="2"/>
        <v>20</v>
      </c>
      <c r="BD20" s="98"/>
      <c r="BE20" s="111">
        <f t="shared" si="3"/>
        <v>1</v>
      </c>
      <c r="BF20" s="223"/>
      <c r="BG20" s="112">
        <f t="shared" si="4"/>
        <v>2</v>
      </c>
      <c r="BH20" s="94">
        <f t="shared" si="5"/>
        <v>10.5</v>
      </c>
      <c r="BI20" s="108">
        <f t="shared" si="6"/>
        <v>1</v>
      </c>
      <c r="BJ20" s="113">
        <f t="shared" si="0"/>
        <v>62.3</v>
      </c>
      <c r="BK20" s="134">
        <f t="shared" si="7"/>
        <v>10</v>
      </c>
      <c r="BL20" s="135"/>
      <c r="BM20" s="146"/>
      <c r="BN20" s="146"/>
      <c r="BO20" s="146">
        <v>10</v>
      </c>
      <c r="BP20" s="146"/>
      <c r="BQ20" s="146"/>
      <c r="BR20" s="146"/>
      <c r="BS20" s="146"/>
      <c r="BT20" s="146"/>
      <c r="BU20" s="146"/>
      <c r="BV20" s="688" t="s">
        <v>44</v>
      </c>
      <c r="BW20" s="689"/>
    </row>
    <row r="21" spans="1:75" s="20" customFormat="1" ht="16.5" thickBot="1">
      <c r="A21" s="120">
        <v>7</v>
      </c>
      <c r="B21" s="120">
        <v>321205572</v>
      </c>
      <c r="C21" s="359" t="s">
        <v>476</v>
      </c>
      <c r="D21" s="73">
        <v>2.5</v>
      </c>
      <c r="E21" s="121">
        <v>1</v>
      </c>
      <c r="F21" s="142">
        <v>2.5</v>
      </c>
      <c r="G21" s="240"/>
      <c r="H21" s="143"/>
      <c r="I21" s="143"/>
      <c r="J21" s="123"/>
      <c r="K21" s="240"/>
      <c r="L21" s="98"/>
      <c r="M21" s="142">
        <v>7.5</v>
      </c>
      <c r="N21" s="98"/>
      <c r="O21" s="143"/>
      <c r="P21" s="143"/>
      <c r="Q21" s="125"/>
      <c r="R21" s="126"/>
      <c r="S21" s="84"/>
      <c r="T21" s="126"/>
      <c r="U21" s="127"/>
      <c r="V21" s="86">
        <v>1</v>
      </c>
      <c r="W21" s="86">
        <v>1</v>
      </c>
      <c r="X21" s="133"/>
      <c r="Y21" s="84"/>
      <c r="Z21" s="89"/>
      <c r="AA21" s="89"/>
      <c r="AB21" s="90"/>
      <c r="AC21" s="90"/>
      <c r="AD21" s="91">
        <v>1</v>
      </c>
      <c r="AE21" s="91">
        <v>4</v>
      </c>
      <c r="AF21" s="128"/>
      <c r="AG21" s="84"/>
      <c r="AH21" s="126"/>
      <c r="AI21" s="126"/>
      <c r="AJ21" s="89"/>
      <c r="AK21" s="93">
        <v>1</v>
      </c>
      <c r="AL21" s="129"/>
      <c r="AM21" s="96">
        <v>2.5</v>
      </c>
      <c r="AN21" s="148">
        <v>2</v>
      </c>
      <c r="AO21" s="90"/>
      <c r="AP21" s="90"/>
      <c r="AQ21" s="90"/>
      <c r="AR21" s="130">
        <v>7</v>
      </c>
      <c r="AS21" s="244"/>
      <c r="AT21" s="151">
        <v>7.5</v>
      </c>
      <c r="AU21" s="151">
        <v>10</v>
      </c>
      <c r="AV21" s="151">
        <v>14.5</v>
      </c>
      <c r="AW21" s="89"/>
      <c r="AX21" s="132"/>
      <c r="AY21" s="90"/>
      <c r="AZ21" s="133"/>
      <c r="BA21" s="108">
        <f t="shared" si="1"/>
        <v>12.5</v>
      </c>
      <c r="BB21" s="108">
        <f t="shared" si="1"/>
        <v>13</v>
      </c>
      <c r="BC21" s="109">
        <f t="shared" si="2"/>
        <v>24.5</v>
      </c>
      <c r="BD21" s="98"/>
      <c r="BE21" s="111">
        <f t="shared" si="3"/>
        <v>1</v>
      </c>
      <c r="BF21" s="223"/>
      <c r="BG21" s="112">
        <f t="shared" si="4"/>
        <v>2</v>
      </c>
      <c r="BH21" s="94">
        <f t="shared" si="5"/>
        <v>11</v>
      </c>
      <c r="BI21" s="108">
        <f t="shared" si="6"/>
        <v>1</v>
      </c>
      <c r="BJ21" s="113">
        <f t="shared" si="0"/>
        <v>65</v>
      </c>
      <c r="BK21" s="134">
        <f t="shared" si="7"/>
        <v>20</v>
      </c>
      <c r="BL21" s="154"/>
      <c r="BM21" s="155">
        <v>5</v>
      </c>
      <c r="BN21" s="155">
        <v>5</v>
      </c>
      <c r="BO21" s="155"/>
      <c r="BP21" s="156"/>
      <c r="BQ21" s="156"/>
      <c r="BR21" s="156"/>
      <c r="BS21" s="157"/>
      <c r="BT21" s="157"/>
      <c r="BU21" s="158">
        <v>10</v>
      </c>
      <c r="BV21" s="688" t="s">
        <v>63</v>
      </c>
      <c r="BW21" s="689"/>
    </row>
    <row r="22" spans="1:75" s="20" customFormat="1" ht="16.5" thickBot="1">
      <c r="A22" s="120">
        <v>8</v>
      </c>
      <c r="B22" s="120">
        <v>321205683</v>
      </c>
      <c r="C22" s="359" t="s">
        <v>477</v>
      </c>
      <c r="D22" s="73">
        <v>2</v>
      </c>
      <c r="E22" s="121">
        <v>2</v>
      </c>
      <c r="F22" s="142">
        <v>1</v>
      </c>
      <c r="G22" s="240"/>
      <c r="H22" s="143"/>
      <c r="I22" s="143"/>
      <c r="J22" s="123"/>
      <c r="K22" s="240"/>
      <c r="L22" s="98"/>
      <c r="M22" s="142">
        <v>6.5</v>
      </c>
      <c r="N22" s="98"/>
      <c r="O22" s="143"/>
      <c r="P22" s="143"/>
      <c r="Q22" s="125"/>
      <c r="R22" s="126"/>
      <c r="S22" s="84"/>
      <c r="T22" s="126"/>
      <c r="U22" s="127"/>
      <c r="V22" s="86">
        <v>1</v>
      </c>
      <c r="W22" s="86">
        <v>1</v>
      </c>
      <c r="X22" s="133"/>
      <c r="Y22" s="84"/>
      <c r="Z22" s="89"/>
      <c r="AA22" s="89"/>
      <c r="AB22" s="90"/>
      <c r="AC22" s="90"/>
      <c r="AD22" s="91">
        <v>1</v>
      </c>
      <c r="AE22" s="91">
        <v>4</v>
      </c>
      <c r="AF22" s="128"/>
      <c r="AG22" s="84"/>
      <c r="AH22" s="126"/>
      <c r="AI22" s="126"/>
      <c r="AJ22" s="89"/>
      <c r="AK22" s="93">
        <v>1</v>
      </c>
      <c r="AL22" s="129"/>
      <c r="AM22" s="96">
        <v>4</v>
      </c>
      <c r="AN22" s="148">
        <v>3</v>
      </c>
      <c r="AO22" s="90"/>
      <c r="AP22" s="90"/>
      <c r="AQ22" s="90"/>
      <c r="AR22" s="130">
        <v>6.5</v>
      </c>
      <c r="AS22" s="244"/>
      <c r="AT22" s="151">
        <v>8.5</v>
      </c>
      <c r="AU22" s="151">
        <v>13</v>
      </c>
      <c r="AV22" s="151">
        <v>17.5</v>
      </c>
      <c r="AW22" s="362"/>
      <c r="AX22" s="132"/>
      <c r="AY22" s="90"/>
      <c r="AZ22" s="133"/>
      <c r="BA22" s="108">
        <f t="shared" si="1"/>
        <v>14.5</v>
      </c>
      <c r="BB22" s="108">
        <f t="shared" si="1"/>
        <v>18</v>
      </c>
      <c r="BC22" s="109">
        <f t="shared" si="2"/>
        <v>25</v>
      </c>
      <c r="BD22" s="98"/>
      <c r="BE22" s="111">
        <f t="shared" si="3"/>
        <v>1</v>
      </c>
      <c r="BF22" s="223"/>
      <c r="BG22" s="112">
        <f t="shared" si="4"/>
        <v>2</v>
      </c>
      <c r="BH22" s="94">
        <f t="shared" si="5"/>
        <v>10.5</v>
      </c>
      <c r="BI22" s="108">
        <f t="shared" si="6"/>
        <v>1</v>
      </c>
      <c r="BJ22" s="113">
        <f t="shared" si="0"/>
        <v>72</v>
      </c>
      <c r="BK22" s="134">
        <f t="shared" si="7"/>
        <v>50</v>
      </c>
      <c r="BL22" s="154"/>
      <c r="BM22" s="160">
        <v>13</v>
      </c>
      <c r="BN22" s="160">
        <v>13</v>
      </c>
      <c r="BO22" s="160">
        <v>24</v>
      </c>
      <c r="BP22" s="161"/>
      <c r="BQ22" s="161"/>
      <c r="BR22" s="161"/>
      <c r="BS22" s="162"/>
      <c r="BT22" s="162"/>
      <c r="BU22" s="163"/>
      <c r="BV22" s="688" t="s">
        <v>65</v>
      </c>
      <c r="BW22" s="689"/>
    </row>
    <row r="23" spans="1:75" s="20" customFormat="1" ht="16.5" thickBot="1">
      <c r="A23" s="120">
        <v>9</v>
      </c>
      <c r="B23" s="120">
        <v>322206061</v>
      </c>
      <c r="C23" s="359" t="s">
        <v>478</v>
      </c>
      <c r="D23" s="73">
        <v>2</v>
      </c>
      <c r="E23" s="121">
        <v>2</v>
      </c>
      <c r="F23" s="142">
        <v>2.5</v>
      </c>
      <c r="G23" s="240"/>
      <c r="H23" s="143"/>
      <c r="I23" s="143"/>
      <c r="J23" s="123"/>
      <c r="K23" s="240"/>
      <c r="L23" s="98"/>
      <c r="M23" s="142">
        <v>8.5</v>
      </c>
      <c r="N23" s="98"/>
      <c r="O23" s="143"/>
      <c r="P23" s="143"/>
      <c r="Q23" s="125"/>
      <c r="R23" s="126"/>
      <c r="S23" s="84"/>
      <c r="T23" s="144"/>
      <c r="U23" s="127"/>
      <c r="V23" s="86">
        <v>1</v>
      </c>
      <c r="W23" s="86">
        <v>1</v>
      </c>
      <c r="X23" s="133"/>
      <c r="Y23" s="84"/>
      <c r="Z23" s="89"/>
      <c r="AA23" s="89"/>
      <c r="AB23" s="90"/>
      <c r="AC23" s="90"/>
      <c r="AD23" s="91">
        <v>1</v>
      </c>
      <c r="AE23" s="91">
        <v>4.5</v>
      </c>
      <c r="AF23" s="92"/>
      <c r="AG23" s="84"/>
      <c r="AH23" s="144"/>
      <c r="AI23" s="126"/>
      <c r="AJ23" s="89"/>
      <c r="AK23" s="93">
        <v>1</v>
      </c>
      <c r="AL23" s="129"/>
      <c r="AM23" s="96">
        <v>2.5</v>
      </c>
      <c r="AN23" s="148">
        <v>2</v>
      </c>
      <c r="AO23" s="90"/>
      <c r="AP23" s="90"/>
      <c r="AQ23" s="90"/>
      <c r="AR23" s="130">
        <v>6.5</v>
      </c>
      <c r="AS23" s="244"/>
      <c r="AT23" s="151">
        <v>11</v>
      </c>
      <c r="AU23" s="151">
        <v>11</v>
      </c>
      <c r="AV23" s="151">
        <v>16.5</v>
      </c>
      <c r="AW23" s="89"/>
      <c r="AX23" s="132"/>
      <c r="AY23" s="90"/>
      <c r="AZ23" s="133"/>
      <c r="BA23" s="108">
        <f t="shared" si="1"/>
        <v>15.5</v>
      </c>
      <c r="BB23" s="108">
        <f t="shared" si="1"/>
        <v>15</v>
      </c>
      <c r="BC23" s="109">
        <f t="shared" si="2"/>
        <v>27.5</v>
      </c>
      <c r="BD23" s="98"/>
      <c r="BE23" s="111">
        <f t="shared" si="3"/>
        <v>1</v>
      </c>
      <c r="BF23" s="223"/>
      <c r="BG23" s="112">
        <f t="shared" si="4"/>
        <v>2</v>
      </c>
      <c r="BH23" s="94">
        <f t="shared" si="5"/>
        <v>11</v>
      </c>
      <c r="BI23" s="108">
        <f t="shared" si="6"/>
        <v>1</v>
      </c>
      <c r="BJ23" s="113">
        <f t="shared" si="0"/>
        <v>73</v>
      </c>
      <c r="BK23" s="164"/>
      <c r="BL23" s="165"/>
      <c r="BM23" s="166"/>
      <c r="BN23" s="166"/>
      <c r="BO23" s="166"/>
      <c r="BP23" s="167"/>
      <c r="BQ23" s="167"/>
      <c r="BR23" s="167"/>
      <c r="BS23" s="168"/>
      <c r="BT23" s="168"/>
      <c r="BU23" s="169"/>
      <c r="BV23" s="690"/>
      <c r="BW23" s="691"/>
    </row>
    <row r="24" spans="1:75" s="20" customFormat="1" ht="16.5" thickBot="1">
      <c r="A24" s="120">
        <v>10</v>
      </c>
      <c r="B24" s="120">
        <v>331202606</v>
      </c>
      <c r="C24" s="359" t="s">
        <v>479</v>
      </c>
      <c r="D24" s="73">
        <v>2</v>
      </c>
      <c r="E24" s="121">
        <v>2.5</v>
      </c>
      <c r="F24" s="142">
        <v>4</v>
      </c>
      <c r="G24" s="98"/>
      <c r="H24" s="143"/>
      <c r="I24" s="143"/>
      <c r="J24" s="123"/>
      <c r="K24" s="240"/>
      <c r="L24" s="98"/>
      <c r="M24" s="142">
        <v>9.5</v>
      </c>
      <c r="N24" s="98"/>
      <c r="O24" s="143"/>
      <c r="P24" s="143"/>
      <c r="Q24" s="125"/>
      <c r="R24" s="126"/>
      <c r="S24" s="98"/>
      <c r="T24" s="126"/>
      <c r="U24" s="127"/>
      <c r="V24" s="86">
        <v>1</v>
      </c>
      <c r="W24" s="86">
        <v>1</v>
      </c>
      <c r="X24" s="133"/>
      <c r="Y24" s="84"/>
      <c r="Z24" s="89"/>
      <c r="AA24" s="89"/>
      <c r="AB24" s="90"/>
      <c r="AC24" s="90"/>
      <c r="AD24" s="91">
        <v>1</v>
      </c>
      <c r="AE24" s="91">
        <v>4.5</v>
      </c>
      <c r="AF24" s="128"/>
      <c r="AG24" s="98"/>
      <c r="AH24" s="126"/>
      <c r="AI24" s="126"/>
      <c r="AJ24" s="89"/>
      <c r="AK24" s="93">
        <v>1</v>
      </c>
      <c r="AL24" s="129"/>
      <c r="AM24" s="96">
        <v>4</v>
      </c>
      <c r="AN24" s="148">
        <v>3.5</v>
      </c>
      <c r="AO24" s="90"/>
      <c r="AP24" s="90"/>
      <c r="AQ24" s="90"/>
      <c r="AR24" s="130">
        <v>6</v>
      </c>
      <c r="AS24" s="244"/>
      <c r="AT24" s="151">
        <v>10.5</v>
      </c>
      <c r="AU24" s="151">
        <v>12</v>
      </c>
      <c r="AV24" s="151">
        <v>17</v>
      </c>
      <c r="AW24" s="89"/>
      <c r="AX24" s="132"/>
      <c r="AY24" s="90"/>
      <c r="AZ24" s="133"/>
      <c r="BA24" s="108">
        <f t="shared" si="1"/>
        <v>16.5</v>
      </c>
      <c r="BB24" s="108">
        <f t="shared" si="1"/>
        <v>18</v>
      </c>
      <c r="BC24" s="109">
        <f t="shared" si="2"/>
        <v>30.5</v>
      </c>
      <c r="BD24" s="98"/>
      <c r="BE24" s="111">
        <f t="shared" si="3"/>
        <v>1</v>
      </c>
      <c r="BF24" s="223"/>
      <c r="BG24" s="112">
        <f t="shared" si="4"/>
        <v>2</v>
      </c>
      <c r="BH24" s="94">
        <f t="shared" si="5"/>
        <v>10.5</v>
      </c>
      <c r="BI24" s="108">
        <f t="shared" si="6"/>
        <v>1</v>
      </c>
      <c r="BJ24" s="113">
        <f t="shared" si="0"/>
        <v>79.5</v>
      </c>
      <c r="BK24" s="170">
        <f>SUM(BK16:BK22)</f>
        <v>100</v>
      </c>
      <c r="BL24" s="171"/>
      <c r="BM24" s="172">
        <f>SUM(BM16:BM23)</f>
        <v>20.5</v>
      </c>
      <c r="BN24" s="172">
        <f t="shared" ref="BN24:BU24" si="8">SUM(BN16:BN23)</f>
        <v>20.5</v>
      </c>
      <c r="BO24" s="172">
        <f t="shared" si="8"/>
        <v>39</v>
      </c>
      <c r="BP24" s="172">
        <f t="shared" si="8"/>
        <v>0</v>
      </c>
      <c r="BQ24" s="172">
        <f t="shared" si="8"/>
        <v>1</v>
      </c>
      <c r="BR24" s="172">
        <v>0</v>
      </c>
      <c r="BS24" s="172">
        <v>3</v>
      </c>
      <c r="BT24" s="172">
        <v>1</v>
      </c>
      <c r="BU24" s="172">
        <f t="shared" si="8"/>
        <v>15</v>
      </c>
      <c r="BV24" s="692" t="s">
        <v>68</v>
      </c>
      <c r="BW24" s="693"/>
    </row>
    <row r="25" spans="1:75" s="20" customFormat="1" ht="16.5" thickBot="1">
      <c r="A25" s="120">
        <v>11</v>
      </c>
      <c r="B25" s="120">
        <v>331202620</v>
      </c>
      <c r="C25" s="359" t="s">
        <v>480</v>
      </c>
      <c r="D25" s="73">
        <v>2</v>
      </c>
      <c r="E25" s="121">
        <v>2.5</v>
      </c>
      <c r="F25" s="142">
        <v>3.5</v>
      </c>
      <c r="G25" s="240"/>
      <c r="H25" s="143"/>
      <c r="I25" s="143"/>
      <c r="J25" s="123"/>
      <c r="K25" s="240"/>
      <c r="L25" s="98"/>
      <c r="M25" s="142">
        <v>8.5</v>
      </c>
      <c r="N25" s="98"/>
      <c r="O25" s="143"/>
      <c r="P25" s="143"/>
      <c r="Q25" s="125"/>
      <c r="R25" s="144"/>
      <c r="S25" s="98"/>
      <c r="T25" s="126"/>
      <c r="U25" s="127"/>
      <c r="V25" s="86">
        <v>1</v>
      </c>
      <c r="W25" s="86">
        <v>1</v>
      </c>
      <c r="X25" s="133"/>
      <c r="Y25" s="84"/>
      <c r="Z25" s="89"/>
      <c r="AA25" s="89"/>
      <c r="AB25" s="90"/>
      <c r="AC25" s="90"/>
      <c r="AD25" s="91">
        <v>1</v>
      </c>
      <c r="AE25" s="91">
        <v>3</v>
      </c>
      <c r="AF25" s="128"/>
      <c r="AG25" s="98"/>
      <c r="AH25" s="126"/>
      <c r="AI25" s="144"/>
      <c r="AJ25" s="89"/>
      <c r="AK25" s="93">
        <v>1</v>
      </c>
      <c r="AL25" s="129"/>
      <c r="AM25" s="96">
        <v>4</v>
      </c>
      <c r="AN25" s="148">
        <v>3.5</v>
      </c>
      <c r="AO25" s="90"/>
      <c r="AP25" s="90"/>
      <c r="AQ25" s="90"/>
      <c r="AR25" s="130">
        <v>8</v>
      </c>
      <c r="AS25" s="244"/>
      <c r="AT25" s="151">
        <v>4.5</v>
      </c>
      <c r="AU25" s="151">
        <v>8.5</v>
      </c>
      <c r="AV25" s="151">
        <v>14</v>
      </c>
      <c r="AW25" s="89"/>
      <c r="AX25" s="132"/>
      <c r="AY25" s="90"/>
      <c r="AZ25" s="133"/>
      <c r="BA25" s="108">
        <f t="shared" si="1"/>
        <v>10.5</v>
      </c>
      <c r="BB25" s="108">
        <f t="shared" si="1"/>
        <v>14.5</v>
      </c>
      <c r="BC25" s="109">
        <f t="shared" si="2"/>
        <v>26</v>
      </c>
      <c r="BD25" s="98"/>
      <c r="BE25" s="111">
        <f t="shared" si="3"/>
        <v>1</v>
      </c>
      <c r="BF25" s="223"/>
      <c r="BG25" s="112">
        <f t="shared" si="4"/>
        <v>2</v>
      </c>
      <c r="BH25" s="94">
        <f t="shared" si="5"/>
        <v>11</v>
      </c>
      <c r="BI25" s="108">
        <f t="shared" si="6"/>
        <v>1</v>
      </c>
      <c r="BJ25" s="113">
        <f t="shared" si="0"/>
        <v>66</v>
      </c>
    </row>
    <row r="26" spans="1:75" s="20" customFormat="1" ht="16.5" thickBot="1">
      <c r="A26" s="120">
        <v>12</v>
      </c>
      <c r="B26" s="120">
        <v>331202633</v>
      </c>
      <c r="C26" s="359" t="s">
        <v>481</v>
      </c>
      <c r="D26" s="73">
        <v>1.5</v>
      </c>
      <c r="E26" s="121">
        <v>1.5</v>
      </c>
      <c r="F26" s="142">
        <v>2</v>
      </c>
      <c r="G26" s="240"/>
      <c r="H26" s="143"/>
      <c r="I26" s="143"/>
      <c r="J26" s="123"/>
      <c r="K26" s="240"/>
      <c r="L26" s="98"/>
      <c r="M26" s="142">
        <v>2.5</v>
      </c>
      <c r="N26" s="98"/>
      <c r="O26" s="143"/>
      <c r="P26" s="143"/>
      <c r="Q26" s="125"/>
      <c r="R26" s="144"/>
      <c r="S26" s="98"/>
      <c r="T26" s="126"/>
      <c r="U26" s="127"/>
      <c r="V26" s="86">
        <v>1</v>
      </c>
      <c r="W26" s="86">
        <v>1</v>
      </c>
      <c r="X26" s="133"/>
      <c r="Y26" s="84"/>
      <c r="Z26" s="89"/>
      <c r="AA26" s="89"/>
      <c r="AB26" s="90"/>
      <c r="AC26" s="90"/>
      <c r="AD26" s="91">
        <v>1</v>
      </c>
      <c r="AE26" s="91">
        <v>3</v>
      </c>
      <c r="AF26" s="128"/>
      <c r="AG26" s="98"/>
      <c r="AH26" s="126"/>
      <c r="AI26" s="126"/>
      <c r="AJ26" s="89"/>
      <c r="AK26" s="93">
        <v>1</v>
      </c>
      <c r="AL26" s="129"/>
      <c r="AM26" s="96">
        <v>4</v>
      </c>
      <c r="AN26" s="148">
        <v>3</v>
      </c>
      <c r="AO26" s="90"/>
      <c r="AP26" s="90"/>
      <c r="AQ26" s="90"/>
      <c r="AR26" s="130">
        <v>5.5</v>
      </c>
      <c r="AS26" s="244"/>
      <c r="AT26" s="151">
        <v>7.5</v>
      </c>
      <c r="AU26" s="151">
        <v>7</v>
      </c>
      <c r="AV26" s="151">
        <v>9.5</v>
      </c>
      <c r="AW26" s="89"/>
      <c r="AX26" s="132"/>
      <c r="AY26" s="90"/>
      <c r="AZ26" s="133"/>
      <c r="BA26" s="108">
        <f t="shared" si="1"/>
        <v>13</v>
      </c>
      <c r="BB26" s="108">
        <f t="shared" si="1"/>
        <v>11.5</v>
      </c>
      <c r="BC26" s="109">
        <f t="shared" si="2"/>
        <v>14</v>
      </c>
      <c r="BD26" s="98"/>
      <c r="BE26" s="111">
        <f t="shared" si="3"/>
        <v>1</v>
      </c>
      <c r="BF26" s="223"/>
      <c r="BG26" s="112">
        <f t="shared" si="4"/>
        <v>2</v>
      </c>
      <c r="BH26" s="94">
        <f t="shared" si="5"/>
        <v>8.5</v>
      </c>
      <c r="BI26" s="108">
        <f t="shared" si="6"/>
        <v>1</v>
      </c>
      <c r="BJ26" s="113">
        <f t="shared" si="0"/>
        <v>51</v>
      </c>
      <c r="BK26" s="694" t="s">
        <v>71</v>
      </c>
      <c r="BL26" s="695"/>
      <c r="BM26" s="695"/>
      <c r="BN26" s="695"/>
      <c r="BO26" s="695"/>
      <c r="BP26" s="695"/>
      <c r="BQ26" s="173"/>
      <c r="BR26" s="695" t="s">
        <v>72</v>
      </c>
      <c r="BS26" s="695"/>
      <c r="BT26" s="695"/>
      <c r="BU26" s="695"/>
      <c r="BV26" s="695"/>
      <c r="BW26" s="698"/>
    </row>
    <row r="27" spans="1:75" s="20" customFormat="1" ht="16.5" thickBot="1">
      <c r="A27" s="120">
        <v>13</v>
      </c>
      <c r="B27" s="120">
        <v>331202635</v>
      </c>
      <c r="C27" s="359" t="s">
        <v>482</v>
      </c>
      <c r="D27" s="73">
        <v>2.5</v>
      </c>
      <c r="E27" s="121">
        <v>1</v>
      </c>
      <c r="F27" s="142">
        <v>3.5</v>
      </c>
      <c r="G27" s="240"/>
      <c r="H27" s="143"/>
      <c r="I27" s="143"/>
      <c r="J27" s="123"/>
      <c r="K27" s="240"/>
      <c r="L27" s="98"/>
      <c r="M27" s="142">
        <v>8.5</v>
      </c>
      <c r="N27" s="98"/>
      <c r="O27" s="143"/>
      <c r="P27" s="143"/>
      <c r="Q27" s="125"/>
      <c r="R27" s="144"/>
      <c r="S27" s="84"/>
      <c r="T27" s="144"/>
      <c r="U27" s="127"/>
      <c r="V27" s="86">
        <v>1</v>
      </c>
      <c r="W27" s="86">
        <v>1</v>
      </c>
      <c r="X27" s="133"/>
      <c r="Y27" s="84"/>
      <c r="Z27" s="89"/>
      <c r="AA27" s="89"/>
      <c r="AB27" s="90"/>
      <c r="AC27" s="90"/>
      <c r="AD27" s="91">
        <v>1</v>
      </c>
      <c r="AE27" s="91">
        <v>4</v>
      </c>
      <c r="AF27" s="92"/>
      <c r="AG27" s="84"/>
      <c r="AH27" s="144"/>
      <c r="AI27" s="126"/>
      <c r="AJ27" s="89"/>
      <c r="AK27" s="93">
        <v>2</v>
      </c>
      <c r="AL27" s="129"/>
      <c r="AM27" s="96">
        <v>3</v>
      </c>
      <c r="AN27" s="148">
        <v>3</v>
      </c>
      <c r="AO27" s="90"/>
      <c r="AP27" s="90"/>
      <c r="AQ27" s="90"/>
      <c r="AR27" s="130">
        <v>8.5</v>
      </c>
      <c r="AS27" s="244"/>
      <c r="AT27" s="151">
        <v>4</v>
      </c>
      <c r="AU27" s="151">
        <v>3</v>
      </c>
      <c r="AV27" s="151">
        <v>13</v>
      </c>
      <c r="AW27" s="89"/>
      <c r="AX27" s="132"/>
      <c r="AY27" s="90"/>
      <c r="AZ27" s="133"/>
      <c r="BA27" s="108">
        <f t="shared" si="1"/>
        <v>9.5</v>
      </c>
      <c r="BB27" s="108">
        <f t="shared" si="1"/>
        <v>7</v>
      </c>
      <c r="BC27" s="109">
        <f t="shared" si="2"/>
        <v>25</v>
      </c>
      <c r="BD27" s="98"/>
      <c r="BE27" s="111">
        <f t="shared" si="3"/>
        <v>1</v>
      </c>
      <c r="BF27" s="223"/>
      <c r="BG27" s="112">
        <f t="shared" si="4"/>
        <v>3</v>
      </c>
      <c r="BH27" s="94">
        <f t="shared" si="5"/>
        <v>12.5</v>
      </c>
      <c r="BI27" s="108">
        <f t="shared" si="6"/>
        <v>1</v>
      </c>
      <c r="BJ27" s="113">
        <f t="shared" si="0"/>
        <v>59</v>
      </c>
      <c r="BK27" s="696"/>
      <c r="BL27" s="697"/>
      <c r="BM27" s="697"/>
      <c r="BN27" s="697"/>
      <c r="BO27" s="697"/>
      <c r="BP27" s="697"/>
      <c r="BQ27" s="174"/>
      <c r="BR27" s="697"/>
      <c r="BS27" s="697"/>
      <c r="BT27" s="697"/>
      <c r="BU27" s="697"/>
      <c r="BV27" s="697"/>
      <c r="BW27" s="699"/>
    </row>
    <row r="28" spans="1:75" s="20" customFormat="1" ht="16.5" thickBot="1">
      <c r="A28" s="120">
        <v>14</v>
      </c>
      <c r="B28" s="120">
        <v>331203052</v>
      </c>
      <c r="C28" s="359" t="s">
        <v>265</v>
      </c>
      <c r="D28" s="73">
        <v>1.5</v>
      </c>
      <c r="E28" s="121">
        <v>1.5</v>
      </c>
      <c r="F28" s="142">
        <v>2</v>
      </c>
      <c r="G28" s="240"/>
      <c r="H28" s="143"/>
      <c r="I28" s="143"/>
      <c r="J28" s="123"/>
      <c r="K28" s="240"/>
      <c r="L28" s="98"/>
      <c r="M28" s="142">
        <v>3.5</v>
      </c>
      <c r="N28" s="98"/>
      <c r="O28" s="143"/>
      <c r="P28" s="143"/>
      <c r="Q28" s="125"/>
      <c r="R28" s="126"/>
      <c r="S28" s="84"/>
      <c r="T28" s="126"/>
      <c r="U28" s="144"/>
      <c r="V28" s="86">
        <v>1</v>
      </c>
      <c r="W28" s="86">
        <v>1</v>
      </c>
      <c r="X28" s="133"/>
      <c r="Y28" s="84"/>
      <c r="Z28" s="89"/>
      <c r="AA28" s="89"/>
      <c r="AB28" s="90"/>
      <c r="AC28" s="90"/>
      <c r="AD28" s="91">
        <v>1</v>
      </c>
      <c r="AE28" s="91">
        <v>4.5</v>
      </c>
      <c r="AF28" s="128"/>
      <c r="AG28" s="84"/>
      <c r="AH28" s="126"/>
      <c r="AI28" s="144"/>
      <c r="AJ28" s="89"/>
      <c r="AK28" s="93">
        <v>2</v>
      </c>
      <c r="AL28" s="129"/>
      <c r="AM28" s="96">
        <v>2</v>
      </c>
      <c r="AN28" s="148">
        <v>3.5</v>
      </c>
      <c r="AO28" s="90"/>
      <c r="AP28" s="90"/>
      <c r="AQ28" s="90"/>
      <c r="AR28" s="130">
        <v>9</v>
      </c>
      <c r="AS28" s="244"/>
      <c r="AT28" s="151">
        <v>8</v>
      </c>
      <c r="AU28" s="151">
        <v>9</v>
      </c>
      <c r="AV28" s="151">
        <v>10.5</v>
      </c>
      <c r="AW28" s="112"/>
      <c r="AX28" s="132"/>
      <c r="AY28" s="90"/>
      <c r="AZ28" s="133"/>
      <c r="BA28" s="108">
        <f t="shared" si="1"/>
        <v>11.5</v>
      </c>
      <c r="BB28" s="108">
        <f t="shared" si="1"/>
        <v>14</v>
      </c>
      <c r="BC28" s="109">
        <f t="shared" si="2"/>
        <v>16</v>
      </c>
      <c r="BD28" s="98"/>
      <c r="BE28" s="111">
        <f t="shared" si="3"/>
        <v>1</v>
      </c>
      <c r="BF28" s="223"/>
      <c r="BG28" s="112">
        <f t="shared" si="4"/>
        <v>3</v>
      </c>
      <c r="BH28" s="94">
        <f t="shared" si="5"/>
        <v>13.5</v>
      </c>
      <c r="BI28" s="108">
        <f t="shared" si="6"/>
        <v>1</v>
      </c>
      <c r="BJ28" s="113">
        <f t="shared" si="0"/>
        <v>60</v>
      </c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s="20" customFormat="1" ht="16.5" thickBot="1">
      <c r="A29" s="120">
        <v>15</v>
      </c>
      <c r="B29" s="120">
        <v>331203267</v>
      </c>
      <c r="C29" s="359" t="s">
        <v>483</v>
      </c>
      <c r="D29" s="73">
        <v>2</v>
      </c>
      <c r="E29" s="121">
        <v>1</v>
      </c>
      <c r="F29" s="142">
        <v>0.5</v>
      </c>
      <c r="G29" s="240"/>
      <c r="H29" s="143"/>
      <c r="I29" s="143"/>
      <c r="J29" s="123"/>
      <c r="K29" s="240"/>
      <c r="L29" s="98"/>
      <c r="M29" s="142">
        <v>8</v>
      </c>
      <c r="N29" s="98"/>
      <c r="O29" s="143"/>
      <c r="P29" s="143"/>
      <c r="Q29" s="125"/>
      <c r="R29" s="126"/>
      <c r="S29" s="98"/>
      <c r="T29" s="126"/>
      <c r="U29" s="126"/>
      <c r="V29" s="86">
        <v>1</v>
      </c>
      <c r="W29" s="86">
        <v>1</v>
      </c>
      <c r="X29" s="133"/>
      <c r="Y29" s="84"/>
      <c r="Z29" s="89"/>
      <c r="AA29" s="89"/>
      <c r="AB29" s="90"/>
      <c r="AC29" s="90"/>
      <c r="AD29" s="91">
        <v>1</v>
      </c>
      <c r="AE29" s="91">
        <v>3.5</v>
      </c>
      <c r="AF29" s="128"/>
      <c r="AG29" s="98"/>
      <c r="AH29" s="126"/>
      <c r="AI29" s="126"/>
      <c r="AJ29" s="89"/>
      <c r="AK29" s="93">
        <v>1</v>
      </c>
      <c r="AL29" s="129"/>
      <c r="AM29" s="96">
        <v>3</v>
      </c>
      <c r="AN29" s="148">
        <v>3</v>
      </c>
      <c r="AO29" s="90"/>
      <c r="AP29" s="90"/>
      <c r="AQ29" s="90"/>
      <c r="AR29" s="130">
        <v>2.5</v>
      </c>
      <c r="AS29" s="244"/>
      <c r="AT29" s="151">
        <v>7.5</v>
      </c>
      <c r="AU29" s="151">
        <v>4</v>
      </c>
      <c r="AV29" s="151">
        <v>10</v>
      </c>
      <c r="AW29" s="89"/>
      <c r="AX29" s="132"/>
      <c r="AY29" s="90"/>
      <c r="AZ29" s="133"/>
      <c r="BA29" s="108">
        <f t="shared" si="1"/>
        <v>12.5</v>
      </c>
      <c r="BB29" s="108">
        <f t="shared" si="1"/>
        <v>8</v>
      </c>
      <c r="BC29" s="109">
        <f t="shared" si="2"/>
        <v>18.5</v>
      </c>
      <c r="BD29" s="98"/>
      <c r="BE29" s="111">
        <f t="shared" si="3"/>
        <v>1</v>
      </c>
      <c r="BF29" s="223"/>
      <c r="BG29" s="112">
        <f t="shared" si="4"/>
        <v>2</v>
      </c>
      <c r="BH29" s="94">
        <f t="shared" si="5"/>
        <v>6</v>
      </c>
      <c r="BI29" s="108">
        <f t="shared" si="6"/>
        <v>1</v>
      </c>
      <c r="BJ29" s="113">
        <f t="shared" si="0"/>
        <v>49</v>
      </c>
      <c r="BK29" s="674"/>
      <c r="BL29" s="675"/>
      <c r="BM29" s="675"/>
      <c r="BN29" s="675"/>
      <c r="BO29" s="675"/>
      <c r="BP29" s="675"/>
      <c r="BQ29" s="675"/>
      <c r="BR29" s="675"/>
      <c r="BS29" s="675"/>
      <c r="BT29" s="675"/>
      <c r="BU29" s="675"/>
      <c r="BV29" s="675"/>
      <c r="BW29" s="676"/>
    </row>
    <row r="30" spans="1:75" s="20" customFormat="1" ht="16.5" thickBot="1">
      <c r="A30" s="120">
        <v>16</v>
      </c>
      <c r="B30" s="120">
        <v>331203713</v>
      </c>
      <c r="C30" s="359" t="s">
        <v>484</v>
      </c>
      <c r="D30" s="73">
        <v>2</v>
      </c>
      <c r="E30" s="121">
        <v>2</v>
      </c>
      <c r="F30" s="142">
        <v>0.5</v>
      </c>
      <c r="G30" s="240"/>
      <c r="H30" s="143"/>
      <c r="I30" s="143"/>
      <c r="J30" s="123"/>
      <c r="K30" s="240"/>
      <c r="L30" s="98"/>
      <c r="M30" s="142">
        <v>4.5</v>
      </c>
      <c r="N30" s="98"/>
      <c r="O30" s="143"/>
      <c r="P30" s="143"/>
      <c r="Q30" s="125"/>
      <c r="R30" s="126"/>
      <c r="S30" s="98"/>
      <c r="T30" s="126"/>
      <c r="U30" s="126"/>
      <c r="V30" s="86">
        <v>1</v>
      </c>
      <c r="W30" s="86">
        <v>1</v>
      </c>
      <c r="X30" s="133"/>
      <c r="Y30" s="84"/>
      <c r="Z30" s="89"/>
      <c r="AA30" s="89"/>
      <c r="AB30" s="90"/>
      <c r="AC30" s="90"/>
      <c r="AD30" s="91">
        <v>1</v>
      </c>
      <c r="AE30" s="91">
        <v>4.5</v>
      </c>
      <c r="AF30" s="128"/>
      <c r="AG30" s="98"/>
      <c r="AH30" s="126"/>
      <c r="AI30" s="126"/>
      <c r="AJ30" s="89"/>
      <c r="AK30" s="93">
        <v>1</v>
      </c>
      <c r="AL30" s="129"/>
      <c r="AM30" s="96">
        <v>3.5</v>
      </c>
      <c r="AN30" s="148">
        <v>2</v>
      </c>
      <c r="AO30" s="90"/>
      <c r="AP30" s="90"/>
      <c r="AQ30" s="90"/>
      <c r="AR30" s="130">
        <v>8.5</v>
      </c>
      <c r="AS30" s="244"/>
      <c r="AT30" s="151">
        <v>8</v>
      </c>
      <c r="AU30" s="151">
        <v>12</v>
      </c>
      <c r="AV30" s="151">
        <v>14.5</v>
      </c>
      <c r="AW30" s="112"/>
      <c r="AX30" s="132"/>
      <c r="AY30" s="90"/>
      <c r="AZ30" s="133"/>
      <c r="BA30" s="108">
        <f t="shared" si="1"/>
        <v>13.5</v>
      </c>
      <c r="BB30" s="108">
        <f t="shared" si="1"/>
        <v>16</v>
      </c>
      <c r="BC30" s="109">
        <f t="shared" si="2"/>
        <v>19.5</v>
      </c>
      <c r="BD30" s="98"/>
      <c r="BE30" s="111">
        <f t="shared" si="3"/>
        <v>1</v>
      </c>
      <c r="BF30" s="223"/>
      <c r="BG30" s="112">
        <f t="shared" si="4"/>
        <v>2</v>
      </c>
      <c r="BH30" s="94">
        <f t="shared" si="5"/>
        <v>13</v>
      </c>
      <c r="BI30" s="108">
        <f t="shared" si="6"/>
        <v>1</v>
      </c>
      <c r="BJ30" s="113">
        <f t="shared" si="0"/>
        <v>66</v>
      </c>
      <c r="BK30" s="677"/>
      <c r="BL30" s="678"/>
      <c r="BM30" s="678"/>
      <c r="BN30" s="678"/>
      <c r="BO30" s="678"/>
      <c r="BP30" s="678"/>
      <c r="BQ30" s="678"/>
      <c r="BR30" s="678"/>
      <c r="BS30" s="678"/>
      <c r="BT30" s="678"/>
      <c r="BU30" s="678"/>
      <c r="BV30" s="678"/>
      <c r="BW30" s="679"/>
    </row>
    <row r="31" spans="1:75" s="20" customFormat="1" ht="16.5" thickBot="1">
      <c r="A31" s="120">
        <v>17</v>
      </c>
      <c r="B31" s="120">
        <v>331204869</v>
      </c>
      <c r="C31" s="359" t="s">
        <v>485</v>
      </c>
      <c r="D31" s="73">
        <v>2.5</v>
      </c>
      <c r="E31" s="121">
        <v>1</v>
      </c>
      <c r="F31" s="142">
        <v>1</v>
      </c>
      <c r="G31" s="240"/>
      <c r="H31" s="143"/>
      <c r="I31" s="143"/>
      <c r="J31" s="123"/>
      <c r="K31" s="240"/>
      <c r="L31" s="98"/>
      <c r="M31" s="142">
        <v>5</v>
      </c>
      <c r="N31" s="98"/>
      <c r="O31" s="143"/>
      <c r="P31" s="143"/>
      <c r="Q31" s="125"/>
      <c r="R31" s="126"/>
      <c r="S31" s="98"/>
      <c r="T31" s="126"/>
      <c r="U31" s="126"/>
      <c r="V31" s="86">
        <v>1</v>
      </c>
      <c r="W31" s="86">
        <v>1</v>
      </c>
      <c r="X31" s="133"/>
      <c r="Y31" s="84"/>
      <c r="Z31" s="89"/>
      <c r="AA31" s="89"/>
      <c r="AB31" s="90"/>
      <c r="AC31" s="90"/>
      <c r="AD31" s="91">
        <v>1</v>
      </c>
      <c r="AE31" s="91">
        <v>3</v>
      </c>
      <c r="AF31" s="128"/>
      <c r="AG31" s="98"/>
      <c r="AH31" s="126"/>
      <c r="AI31" s="126"/>
      <c r="AJ31" s="89"/>
      <c r="AK31" s="93">
        <v>0</v>
      </c>
      <c r="AL31" s="129"/>
      <c r="AM31" s="96">
        <v>3</v>
      </c>
      <c r="AN31" s="148">
        <v>2.5</v>
      </c>
      <c r="AO31" s="90"/>
      <c r="AP31" s="90"/>
      <c r="AQ31" s="90"/>
      <c r="AR31" s="130">
        <v>4</v>
      </c>
      <c r="AS31" s="244"/>
      <c r="AT31" s="151">
        <v>4</v>
      </c>
      <c r="AU31" s="151">
        <v>8</v>
      </c>
      <c r="AV31" s="151">
        <v>12</v>
      </c>
      <c r="AW31" s="112"/>
      <c r="AX31" s="132"/>
      <c r="AY31" s="90"/>
      <c r="AZ31" s="133"/>
      <c r="BA31" s="108">
        <f t="shared" si="1"/>
        <v>9.5</v>
      </c>
      <c r="BB31" s="108">
        <f t="shared" si="1"/>
        <v>11.5</v>
      </c>
      <c r="BC31" s="109">
        <f t="shared" si="2"/>
        <v>18</v>
      </c>
      <c r="BD31" s="98"/>
      <c r="BE31" s="111">
        <f t="shared" si="3"/>
        <v>1</v>
      </c>
      <c r="BF31" s="223"/>
      <c r="BG31" s="112">
        <f t="shared" si="4"/>
        <v>1</v>
      </c>
      <c r="BH31" s="94">
        <f t="shared" si="5"/>
        <v>7</v>
      </c>
      <c r="BI31" s="108">
        <f t="shared" si="6"/>
        <v>1</v>
      </c>
      <c r="BJ31" s="113">
        <f t="shared" si="0"/>
        <v>49</v>
      </c>
      <c r="BK31" s="677"/>
      <c r="BL31" s="678"/>
      <c r="BM31" s="678"/>
      <c r="BN31" s="678"/>
      <c r="BO31" s="678"/>
      <c r="BP31" s="678"/>
      <c r="BQ31" s="678"/>
      <c r="BR31" s="678"/>
      <c r="BS31" s="678"/>
      <c r="BT31" s="678"/>
      <c r="BU31" s="678"/>
      <c r="BV31" s="678"/>
      <c r="BW31" s="679"/>
    </row>
    <row r="32" spans="1:75" s="20" customFormat="1" ht="16.5" thickBot="1">
      <c r="A32" s="120">
        <v>18</v>
      </c>
      <c r="B32" s="120">
        <v>332203176</v>
      </c>
      <c r="C32" s="359" t="s">
        <v>486</v>
      </c>
      <c r="D32" s="73">
        <v>0</v>
      </c>
      <c r="E32" s="121">
        <v>0</v>
      </c>
      <c r="F32" s="175">
        <v>0</v>
      </c>
      <c r="G32" s="240"/>
      <c r="H32" s="143"/>
      <c r="I32" s="143"/>
      <c r="J32" s="123"/>
      <c r="K32" s="240"/>
      <c r="L32" s="98"/>
      <c r="M32" s="142">
        <v>0</v>
      </c>
      <c r="N32" s="98"/>
      <c r="O32" s="143"/>
      <c r="P32" s="143"/>
      <c r="Q32" s="125"/>
      <c r="R32" s="126"/>
      <c r="S32" s="84"/>
      <c r="T32" s="126"/>
      <c r="U32" s="126"/>
      <c r="V32" s="86">
        <v>0</v>
      </c>
      <c r="W32" s="86">
        <v>0</v>
      </c>
      <c r="X32" s="133"/>
      <c r="Y32" s="84"/>
      <c r="Z32" s="89"/>
      <c r="AA32" s="89"/>
      <c r="AB32" s="90"/>
      <c r="AC32" s="90"/>
      <c r="AD32" s="91">
        <v>0</v>
      </c>
      <c r="AE32" s="91">
        <v>0</v>
      </c>
      <c r="AF32" s="128"/>
      <c r="AG32" s="84"/>
      <c r="AH32" s="126"/>
      <c r="AI32" s="126"/>
      <c r="AJ32" s="89"/>
      <c r="AK32" s="93">
        <v>0</v>
      </c>
      <c r="AL32" s="129"/>
      <c r="AM32" s="176">
        <v>0</v>
      </c>
      <c r="AN32" s="153">
        <v>0</v>
      </c>
      <c r="AO32" s="90"/>
      <c r="AP32" s="90"/>
      <c r="AQ32" s="90"/>
      <c r="AR32" s="130">
        <v>0</v>
      </c>
      <c r="AS32" s="244"/>
      <c r="AT32" s="151">
        <v>0</v>
      </c>
      <c r="AU32" s="151">
        <v>0</v>
      </c>
      <c r="AV32" s="151">
        <v>0</v>
      </c>
      <c r="AW32" s="112"/>
      <c r="AX32" s="132"/>
      <c r="AY32" s="90"/>
      <c r="AZ32" s="133"/>
      <c r="BA32" s="108">
        <f t="shared" si="1"/>
        <v>0</v>
      </c>
      <c r="BB32" s="108">
        <f t="shared" si="1"/>
        <v>0</v>
      </c>
      <c r="BC32" s="109">
        <f t="shared" si="2"/>
        <v>0</v>
      </c>
      <c r="BD32" s="98"/>
      <c r="BE32" s="111">
        <f t="shared" si="3"/>
        <v>0</v>
      </c>
      <c r="BF32" s="223"/>
      <c r="BG32" s="112">
        <f t="shared" si="4"/>
        <v>0</v>
      </c>
      <c r="BH32" s="94">
        <f t="shared" si="5"/>
        <v>0</v>
      </c>
      <c r="BI32" s="108">
        <f t="shared" si="6"/>
        <v>0</v>
      </c>
      <c r="BJ32" s="113">
        <f t="shared" si="0"/>
        <v>0</v>
      </c>
      <c r="BK32" s="677"/>
      <c r="BL32" s="678"/>
      <c r="BM32" s="678"/>
      <c r="BN32" s="678"/>
      <c r="BO32" s="678"/>
      <c r="BP32" s="678"/>
      <c r="BQ32" s="678"/>
      <c r="BR32" s="678"/>
      <c r="BS32" s="678"/>
      <c r="BT32" s="678"/>
      <c r="BU32" s="678"/>
      <c r="BV32" s="678"/>
      <c r="BW32" s="679"/>
    </row>
    <row r="33" spans="1:76" s="20" customFormat="1" ht="16.5" thickBot="1">
      <c r="A33" s="120">
        <v>19</v>
      </c>
      <c r="B33" s="120">
        <v>332203797</v>
      </c>
      <c r="C33" s="359" t="s">
        <v>267</v>
      </c>
      <c r="D33" s="73">
        <v>0</v>
      </c>
      <c r="E33" s="121">
        <v>0</v>
      </c>
      <c r="F33" s="175">
        <v>0</v>
      </c>
      <c r="G33" s="240"/>
      <c r="H33" s="143"/>
      <c r="I33" s="143"/>
      <c r="J33" s="123"/>
      <c r="K33" s="240"/>
      <c r="L33" s="98"/>
      <c r="M33" s="142">
        <v>0</v>
      </c>
      <c r="N33" s="98"/>
      <c r="O33" s="143"/>
      <c r="P33" s="143"/>
      <c r="Q33" s="125"/>
      <c r="R33" s="126"/>
      <c r="S33" s="84"/>
      <c r="T33" s="126"/>
      <c r="U33" s="144"/>
      <c r="V33" s="86">
        <v>0</v>
      </c>
      <c r="W33" s="86">
        <v>0</v>
      </c>
      <c r="X33" s="133"/>
      <c r="Y33" s="84"/>
      <c r="Z33" s="89"/>
      <c r="AA33" s="89"/>
      <c r="AB33" s="90"/>
      <c r="AC33" s="90"/>
      <c r="AD33" s="91">
        <v>0</v>
      </c>
      <c r="AE33" s="91">
        <v>0</v>
      </c>
      <c r="AF33" s="128"/>
      <c r="AG33" s="84"/>
      <c r="AH33" s="126"/>
      <c r="AI33" s="144"/>
      <c r="AJ33" s="89"/>
      <c r="AK33" s="93">
        <v>0</v>
      </c>
      <c r="AL33" s="129"/>
      <c r="AM33" s="176">
        <v>0</v>
      </c>
      <c r="AN33" s="153">
        <v>0</v>
      </c>
      <c r="AO33" s="90"/>
      <c r="AP33" s="90"/>
      <c r="AQ33" s="90"/>
      <c r="AR33" s="130">
        <v>0</v>
      </c>
      <c r="AS33" s="244"/>
      <c r="AT33" s="151">
        <v>0</v>
      </c>
      <c r="AU33" s="151">
        <v>0</v>
      </c>
      <c r="AV33" s="151">
        <v>0</v>
      </c>
      <c r="AW33" s="112"/>
      <c r="AX33" s="132"/>
      <c r="AY33" s="90"/>
      <c r="AZ33" s="133"/>
      <c r="BA33" s="108">
        <f t="shared" si="1"/>
        <v>0</v>
      </c>
      <c r="BB33" s="108">
        <f t="shared" si="1"/>
        <v>0</v>
      </c>
      <c r="BC33" s="109">
        <f t="shared" si="2"/>
        <v>0</v>
      </c>
      <c r="BD33" s="98"/>
      <c r="BE33" s="111">
        <f t="shared" si="3"/>
        <v>0</v>
      </c>
      <c r="BF33" s="223"/>
      <c r="BG33" s="112">
        <f t="shared" si="4"/>
        <v>0</v>
      </c>
      <c r="BH33" s="94">
        <f t="shared" si="5"/>
        <v>0</v>
      </c>
      <c r="BI33" s="108">
        <f t="shared" si="6"/>
        <v>0</v>
      </c>
      <c r="BJ33" s="113">
        <f t="shared" si="0"/>
        <v>0</v>
      </c>
      <c r="BK33" s="677"/>
      <c r="BL33" s="678"/>
      <c r="BM33" s="678"/>
      <c r="BN33" s="678"/>
      <c r="BO33" s="678"/>
      <c r="BP33" s="678"/>
      <c r="BQ33" s="678"/>
      <c r="BR33" s="678"/>
      <c r="BS33" s="678"/>
      <c r="BT33" s="678"/>
      <c r="BU33" s="678"/>
      <c r="BV33" s="678"/>
      <c r="BW33" s="679"/>
    </row>
    <row r="34" spans="1:76" s="20" customFormat="1" ht="16.5" thickBot="1">
      <c r="A34" s="120">
        <v>20</v>
      </c>
      <c r="B34" s="120">
        <v>332210966</v>
      </c>
      <c r="C34" s="359" t="s">
        <v>148</v>
      </c>
      <c r="D34" s="73">
        <v>0</v>
      </c>
      <c r="E34" s="73">
        <v>0</v>
      </c>
      <c r="F34" s="73">
        <v>0</v>
      </c>
      <c r="G34" s="98"/>
      <c r="H34" s="112"/>
      <c r="I34" s="112"/>
      <c r="J34" s="125"/>
      <c r="K34" s="98"/>
      <c r="L34" s="98"/>
      <c r="M34" s="73">
        <v>0</v>
      </c>
      <c r="N34" s="98"/>
      <c r="O34" s="112"/>
      <c r="P34" s="112"/>
      <c r="Q34" s="125"/>
      <c r="R34" s="126"/>
      <c r="S34" s="98"/>
      <c r="T34" s="126"/>
      <c r="U34" s="126"/>
      <c r="V34" s="86">
        <v>0</v>
      </c>
      <c r="W34" s="86">
        <v>0</v>
      </c>
      <c r="X34" s="133"/>
      <c r="Y34" s="84"/>
      <c r="Z34" s="89"/>
      <c r="AA34" s="89"/>
      <c r="AB34" s="90"/>
      <c r="AC34" s="90"/>
      <c r="AD34" s="91">
        <v>0</v>
      </c>
      <c r="AE34" s="91">
        <v>0</v>
      </c>
      <c r="AF34" s="128"/>
      <c r="AG34" s="98"/>
      <c r="AH34" s="126"/>
      <c r="AI34" s="126"/>
      <c r="AJ34" s="89"/>
      <c r="AK34" s="93">
        <v>0</v>
      </c>
      <c r="AL34" s="129"/>
      <c r="AM34" s="176">
        <v>0</v>
      </c>
      <c r="AN34" s="153">
        <v>0</v>
      </c>
      <c r="AO34" s="90"/>
      <c r="AP34" s="90"/>
      <c r="AQ34" s="90"/>
      <c r="AR34" s="130">
        <v>0</v>
      </c>
      <c r="AS34" s="244"/>
      <c r="AT34" s="151">
        <v>0</v>
      </c>
      <c r="AU34" s="151">
        <v>0</v>
      </c>
      <c r="AV34" s="151">
        <v>0</v>
      </c>
      <c r="AW34" s="112"/>
      <c r="AX34" s="132"/>
      <c r="AY34" s="90"/>
      <c r="AZ34" s="133"/>
      <c r="BA34" s="108">
        <f t="shared" si="1"/>
        <v>0</v>
      </c>
      <c r="BB34" s="108">
        <f t="shared" si="1"/>
        <v>0</v>
      </c>
      <c r="BC34" s="109">
        <f t="shared" si="2"/>
        <v>0</v>
      </c>
      <c r="BD34" s="98"/>
      <c r="BE34" s="111">
        <f t="shared" si="3"/>
        <v>0</v>
      </c>
      <c r="BF34" s="223"/>
      <c r="BG34" s="112">
        <f t="shared" si="4"/>
        <v>0</v>
      </c>
      <c r="BH34" s="94">
        <f t="shared" si="5"/>
        <v>0</v>
      </c>
      <c r="BI34" s="108">
        <f t="shared" si="6"/>
        <v>0</v>
      </c>
      <c r="BJ34" s="113">
        <f t="shared" si="0"/>
        <v>0</v>
      </c>
      <c r="BK34" s="677"/>
      <c r="BL34" s="678"/>
      <c r="BM34" s="678"/>
      <c r="BN34" s="678"/>
      <c r="BO34" s="678"/>
      <c r="BP34" s="678"/>
      <c r="BQ34" s="678"/>
      <c r="BR34" s="678"/>
      <c r="BS34" s="678"/>
      <c r="BT34" s="678"/>
      <c r="BU34" s="678"/>
      <c r="BV34" s="678"/>
      <c r="BW34" s="679"/>
    </row>
    <row r="35" spans="1:76" s="20" customFormat="1" ht="16.5" thickBot="1">
      <c r="A35" s="120">
        <v>21</v>
      </c>
      <c r="B35" s="120">
        <v>341204150</v>
      </c>
      <c r="C35" s="359" t="s">
        <v>487</v>
      </c>
      <c r="D35" s="73">
        <v>2</v>
      </c>
      <c r="E35" s="73">
        <v>2</v>
      </c>
      <c r="F35" s="73">
        <v>1.5</v>
      </c>
      <c r="G35" s="98"/>
      <c r="H35" s="112"/>
      <c r="I35" s="112"/>
      <c r="J35" s="125"/>
      <c r="K35" s="98"/>
      <c r="L35" s="98"/>
      <c r="M35" s="73">
        <v>5.5</v>
      </c>
      <c r="N35" s="98"/>
      <c r="O35" s="112"/>
      <c r="P35" s="112"/>
      <c r="Q35" s="125"/>
      <c r="R35" s="177"/>
      <c r="S35" s="98"/>
      <c r="T35" s="177"/>
      <c r="U35" s="177"/>
      <c r="V35" s="86">
        <v>1</v>
      </c>
      <c r="W35" s="86">
        <v>1</v>
      </c>
      <c r="X35" s="125"/>
      <c r="Y35" s="98"/>
      <c r="Z35" s="112"/>
      <c r="AA35" s="112"/>
      <c r="AB35" s="129"/>
      <c r="AC35" s="129"/>
      <c r="AD35" s="91">
        <v>1</v>
      </c>
      <c r="AE35" s="91">
        <v>4</v>
      </c>
      <c r="AF35" s="178"/>
      <c r="AG35" s="98"/>
      <c r="AH35" s="177"/>
      <c r="AI35" s="177"/>
      <c r="AJ35" s="112"/>
      <c r="AK35" s="93">
        <v>1</v>
      </c>
      <c r="AL35" s="129"/>
      <c r="AM35" s="179">
        <v>3</v>
      </c>
      <c r="AN35" s="130">
        <v>2.5</v>
      </c>
      <c r="AO35" s="129"/>
      <c r="AP35" s="129"/>
      <c r="AQ35" s="129"/>
      <c r="AR35" s="130">
        <v>4.5</v>
      </c>
      <c r="AS35" s="244"/>
      <c r="AT35" s="151">
        <v>12</v>
      </c>
      <c r="AU35" s="151">
        <v>11</v>
      </c>
      <c r="AV35" s="151">
        <v>19</v>
      </c>
      <c r="AW35" s="112"/>
      <c r="AX35" s="132"/>
      <c r="AY35" s="90"/>
      <c r="AZ35" s="133"/>
      <c r="BA35" s="108">
        <f t="shared" si="1"/>
        <v>17</v>
      </c>
      <c r="BB35" s="108">
        <f t="shared" si="1"/>
        <v>15.5</v>
      </c>
      <c r="BC35" s="109">
        <f t="shared" si="2"/>
        <v>26</v>
      </c>
      <c r="BD35" s="98"/>
      <c r="BE35" s="111">
        <f t="shared" si="3"/>
        <v>1</v>
      </c>
      <c r="BF35" s="250"/>
      <c r="BG35" s="112">
        <f t="shared" si="4"/>
        <v>2</v>
      </c>
      <c r="BH35" s="94">
        <f t="shared" si="5"/>
        <v>8.5</v>
      </c>
      <c r="BI35" s="108">
        <f t="shared" si="6"/>
        <v>1</v>
      </c>
      <c r="BJ35" s="113">
        <f t="shared" si="0"/>
        <v>71</v>
      </c>
      <c r="BK35" s="677"/>
      <c r="BL35" s="678"/>
      <c r="BM35" s="678"/>
      <c r="BN35" s="678"/>
      <c r="BO35" s="678"/>
      <c r="BP35" s="678"/>
      <c r="BQ35" s="678"/>
      <c r="BR35" s="678"/>
      <c r="BS35" s="678"/>
      <c r="BT35" s="678"/>
      <c r="BU35" s="678"/>
      <c r="BV35" s="678"/>
      <c r="BW35" s="679"/>
    </row>
    <row r="36" spans="1:76" s="20" customFormat="1" ht="16.5" thickBot="1">
      <c r="A36" s="120">
        <v>22</v>
      </c>
      <c r="B36" s="120">
        <v>341204370</v>
      </c>
      <c r="C36" s="359" t="s">
        <v>156</v>
      </c>
      <c r="D36" s="73">
        <v>2</v>
      </c>
      <c r="E36" s="73">
        <v>0.5</v>
      </c>
      <c r="F36" s="73">
        <v>1</v>
      </c>
      <c r="G36" s="98"/>
      <c r="H36" s="112"/>
      <c r="I36" s="112"/>
      <c r="J36" s="125"/>
      <c r="K36" s="98"/>
      <c r="L36" s="98"/>
      <c r="M36" s="73">
        <v>4</v>
      </c>
      <c r="N36" s="98"/>
      <c r="O36" s="112"/>
      <c r="P36" s="112"/>
      <c r="Q36" s="125"/>
      <c r="R36" s="177"/>
      <c r="S36" s="98"/>
      <c r="T36" s="177"/>
      <c r="U36" s="177"/>
      <c r="V36" s="86">
        <v>1</v>
      </c>
      <c r="W36" s="86">
        <v>1</v>
      </c>
      <c r="X36" s="125"/>
      <c r="Y36" s="98"/>
      <c r="Z36" s="112"/>
      <c r="AA36" s="112"/>
      <c r="AB36" s="129"/>
      <c r="AC36" s="129"/>
      <c r="AD36" s="91">
        <v>1</v>
      </c>
      <c r="AE36" s="91">
        <v>3.5</v>
      </c>
      <c r="AF36" s="182"/>
      <c r="AG36" s="98"/>
      <c r="AH36" s="177"/>
      <c r="AI36" s="177"/>
      <c r="AJ36" s="112"/>
      <c r="AK36" s="93">
        <v>1</v>
      </c>
      <c r="AL36" s="129"/>
      <c r="AM36" s="179">
        <v>3</v>
      </c>
      <c r="AN36" s="130">
        <v>3</v>
      </c>
      <c r="AO36" s="129"/>
      <c r="AP36" s="129"/>
      <c r="AQ36" s="129"/>
      <c r="AR36" s="130">
        <v>5.5</v>
      </c>
      <c r="AS36" s="244"/>
      <c r="AT36" s="151">
        <v>7.5</v>
      </c>
      <c r="AU36" s="151">
        <v>4.5</v>
      </c>
      <c r="AV36" s="151">
        <v>7.5</v>
      </c>
      <c r="AW36" s="112"/>
      <c r="AX36" s="132"/>
      <c r="AY36" s="90"/>
      <c r="AZ36" s="133"/>
      <c r="BA36" s="108">
        <f t="shared" si="1"/>
        <v>12.5</v>
      </c>
      <c r="BB36" s="108">
        <f t="shared" si="1"/>
        <v>8</v>
      </c>
      <c r="BC36" s="109">
        <f t="shared" si="2"/>
        <v>12.5</v>
      </c>
      <c r="BD36" s="98"/>
      <c r="BE36" s="111">
        <f t="shared" si="3"/>
        <v>1</v>
      </c>
      <c r="BF36" s="250"/>
      <c r="BG36" s="112">
        <f t="shared" si="4"/>
        <v>2</v>
      </c>
      <c r="BH36" s="94">
        <f t="shared" si="5"/>
        <v>9</v>
      </c>
      <c r="BI36" s="108">
        <f t="shared" si="6"/>
        <v>1</v>
      </c>
      <c r="BJ36" s="113">
        <f t="shared" ref="BJ36:BJ45" si="9">SUM(BA36:BI36)</f>
        <v>46</v>
      </c>
      <c r="BK36" s="677"/>
      <c r="BL36" s="678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9"/>
    </row>
    <row r="37" spans="1:76" s="20" customFormat="1" ht="16.5" thickBot="1">
      <c r="A37" s="120">
        <v>23</v>
      </c>
      <c r="B37" s="120">
        <v>341204650</v>
      </c>
      <c r="C37" s="359" t="s">
        <v>158</v>
      </c>
      <c r="D37" s="73">
        <v>2</v>
      </c>
      <c r="E37" s="73">
        <v>2</v>
      </c>
      <c r="F37" s="73">
        <v>2</v>
      </c>
      <c r="G37" s="98"/>
      <c r="H37" s="112"/>
      <c r="I37" s="112"/>
      <c r="J37" s="125"/>
      <c r="K37" s="98"/>
      <c r="L37" s="98"/>
      <c r="M37" s="73">
        <v>7.5</v>
      </c>
      <c r="N37" s="98"/>
      <c r="O37" s="112"/>
      <c r="P37" s="112"/>
      <c r="Q37" s="125"/>
      <c r="R37" s="177"/>
      <c r="S37" s="98"/>
      <c r="T37" s="177"/>
      <c r="U37" s="177"/>
      <c r="V37" s="86">
        <v>1</v>
      </c>
      <c r="W37" s="86">
        <v>1</v>
      </c>
      <c r="X37" s="125"/>
      <c r="Y37" s="98"/>
      <c r="Z37" s="112"/>
      <c r="AA37" s="112"/>
      <c r="AB37" s="129"/>
      <c r="AC37" s="129"/>
      <c r="AD37" s="91">
        <v>1</v>
      </c>
      <c r="AE37" s="91">
        <v>4.5</v>
      </c>
      <c r="AF37" s="182"/>
      <c r="AG37" s="98"/>
      <c r="AH37" s="177"/>
      <c r="AI37" s="177"/>
      <c r="AJ37" s="112"/>
      <c r="AK37" s="93">
        <v>1</v>
      </c>
      <c r="AL37" s="129"/>
      <c r="AM37" s="179">
        <v>4</v>
      </c>
      <c r="AN37" s="130">
        <v>3</v>
      </c>
      <c r="AO37" s="129"/>
      <c r="AP37" s="129"/>
      <c r="AQ37" s="129"/>
      <c r="AR37" s="130">
        <v>9.5</v>
      </c>
      <c r="AS37" s="244"/>
      <c r="AT37" s="151">
        <v>7</v>
      </c>
      <c r="AU37" s="151">
        <v>12</v>
      </c>
      <c r="AV37" s="151">
        <v>18.5</v>
      </c>
      <c r="AW37" s="112"/>
      <c r="AX37" s="132"/>
      <c r="AY37" s="90"/>
      <c r="AZ37" s="133"/>
      <c r="BA37" s="108">
        <f t="shared" si="1"/>
        <v>13</v>
      </c>
      <c r="BB37" s="108">
        <f t="shared" si="1"/>
        <v>17</v>
      </c>
      <c r="BC37" s="109">
        <f t="shared" si="2"/>
        <v>28</v>
      </c>
      <c r="BD37" s="98"/>
      <c r="BE37" s="111">
        <f t="shared" si="3"/>
        <v>1</v>
      </c>
      <c r="BF37" s="250"/>
      <c r="BG37" s="112">
        <f t="shared" si="4"/>
        <v>2</v>
      </c>
      <c r="BH37" s="94">
        <f t="shared" si="5"/>
        <v>14</v>
      </c>
      <c r="BI37" s="108">
        <f t="shared" si="6"/>
        <v>1</v>
      </c>
      <c r="BJ37" s="113">
        <f t="shared" si="9"/>
        <v>76</v>
      </c>
      <c r="BK37" s="677"/>
      <c r="BL37" s="678"/>
      <c r="BM37" s="678"/>
      <c r="BN37" s="678"/>
      <c r="BO37" s="678"/>
      <c r="BP37" s="678"/>
      <c r="BQ37" s="678"/>
      <c r="BR37" s="678"/>
      <c r="BS37" s="678"/>
      <c r="BT37" s="678"/>
      <c r="BU37" s="678"/>
      <c r="BV37" s="678"/>
      <c r="BW37" s="679"/>
    </row>
    <row r="38" spans="1:76" s="20" customFormat="1" ht="16.5" thickBot="1">
      <c r="A38" s="120">
        <v>24</v>
      </c>
      <c r="B38" s="120">
        <v>341205103</v>
      </c>
      <c r="C38" s="359" t="s">
        <v>488</v>
      </c>
      <c r="D38" s="73">
        <v>2.5</v>
      </c>
      <c r="E38" s="73">
        <v>1</v>
      </c>
      <c r="F38" s="73">
        <v>0.5</v>
      </c>
      <c r="G38" s="98"/>
      <c r="H38" s="112"/>
      <c r="I38" s="112"/>
      <c r="J38" s="125"/>
      <c r="K38" s="98"/>
      <c r="L38" s="98"/>
      <c r="M38" s="73">
        <v>1.5</v>
      </c>
      <c r="N38" s="98"/>
      <c r="O38" s="112"/>
      <c r="P38" s="112"/>
      <c r="Q38" s="125"/>
      <c r="R38" s="177"/>
      <c r="S38" s="98"/>
      <c r="T38" s="177"/>
      <c r="U38" s="177"/>
      <c r="V38" s="86">
        <v>1</v>
      </c>
      <c r="W38" s="86">
        <v>1</v>
      </c>
      <c r="X38" s="125"/>
      <c r="Y38" s="98"/>
      <c r="Z38" s="112"/>
      <c r="AA38" s="112"/>
      <c r="AB38" s="129"/>
      <c r="AC38" s="129"/>
      <c r="AD38" s="91">
        <v>1</v>
      </c>
      <c r="AE38" s="91">
        <v>3.5</v>
      </c>
      <c r="AF38" s="183"/>
      <c r="AG38" s="98"/>
      <c r="AH38" s="177"/>
      <c r="AI38" s="177"/>
      <c r="AJ38" s="112"/>
      <c r="AK38" s="93">
        <v>1</v>
      </c>
      <c r="AL38" s="129"/>
      <c r="AM38" s="179">
        <v>3</v>
      </c>
      <c r="AN38" s="130">
        <v>3</v>
      </c>
      <c r="AO38" s="129"/>
      <c r="AP38" s="129"/>
      <c r="AQ38" s="129"/>
      <c r="AR38" s="130">
        <v>3.5</v>
      </c>
      <c r="AS38" s="244"/>
      <c r="AT38" s="151">
        <v>5.5</v>
      </c>
      <c r="AU38" s="151">
        <v>2</v>
      </c>
      <c r="AV38" s="151">
        <v>5</v>
      </c>
      <c r="AW38" s="112"/>
      <c r="AX38" s="132"/>
      <c r="AY38" s="90"/>
      <c r="AZ38" s="133"/>
      <c r="BA38" s="108">
        <f t="shared" si="1"/>
        <v>11</v>
      </c>
      <c r="BB38" s="108">
        <f t="shared" si="1"/>
        <v>6</v>
      </c>
      <c r="BC38" s="109">
        <f t="shared" si="2"/>
        <v>7</v>
      </c>
      <c r="BD38" s="98"/>
      <c r="BE38" s="111">
        <f t="shared" si="3"/>
        <v>1</v>
      </c>
      <c r="BF38" s="250"/>
      <c r="BG38" s="112">
        <f t="shared" si="4"/>
        <v>2</v>
      </c>
      <c r="BH38" s="94">
        <f t="shared" si="5"/>
        <v>7</v>
      </c>
      <c r="BI38" s="108">
        <f t="shared" si="6"/>
        <v>1</v>
      </c>
      <c r="BJ38" s="113">
        <f t="shared" si="9"/>
        <v>35</v>
      </c>
      <c r="BK38" s="677"/>
      <c r="BL38" s="678"/>
      <c r="BM38" s="678"/>
      <c r="BN38" s="678"/>
      <c r="BO38" s="678"/>
      <c r="BP38" s="678"/>
      <c r="BQ38" s="678"/>
      <c r="BR38" s="678"/>
      <c r="BS38" s="678"/>
      <c r="BT38" s="678"/>
      <c r="BU38" s="678"/>
      <c r="BV38" s="678"/>
      <c r="BW38" s="679"/>
    </row>
    <row r="39" spans="1:76" s="20" customFormat="1" ht="16.5" thickBot="1">
      <c r="A39" s="120">
        <v>25</v>
      </c>
      <c r="B39" s="120">
        <v>351201814</v>
      </c>
      <c r="C39" s="359" t="s">
        <v>489</v>
      </c>
      <c r="D39" s="73">
        <v>2</v>
      </c>
      <c r="E39" s="73">
        <v>2</v>
      </c>
      <c r="F39" s="73">
        <v>0.5</v>
      </c>
      <c r="G39" s="98"/>
      <c r="H39" s="112"/>
      <c r="I39" s="112"/>
      <c r="J39" s="125"/>
      <c r="K39" s="98"/>
      <c r="L39" s="98"/>
      <c r="M39" s="73">
        <v>6</v>
      </c>
      <c r="N39" s="98"/>
      <c r="O39" s="112"/>
      <c r="P39" s="112"/>
      <c r="Q39" s="125"/>
      <c r="R39" s="177"/>
      <c r="S39" s="98"/>
      <c r="T39" s="177"/>
      <c r="U39" s="177"/>
      <c r="V39" s="86">
        <v>1</v>
      </c>
      <c r="W39" s="86">
        <v>1</v>
      </c>
      <c r="X39" s="125"/>
      <c r="Y39" s="98"/>
      <c r="Z39" s="112"/>
      <c r="AA39" s="112"/>
      <c r="AB39" s="129"/>
      <c r="AC39" s="129"/>
      <c r="AD39" s="91">
        <v>1</v>
      </c>
      <c r="AE39" s="91">
        <v>4</v>
      </c>
      <c r="AF39" s="177"/>
      <c r="AG39" s="98"/>
      <c r="AH39" s="177"/>
      <c r="AI39" s="177"/>
      <c r="AJ39" s="112"/>
      <c r="AK39" s="93">
        <v>2</v>
      </c>
      <c r="AL39" s="129"/>
      <c r="AM39" s="179">
        <v>4</v>
      </c>
      <c r="AN39" s="130">
        <v>3.5</v>
      </c>
      <c r="AO39" s="129"/>
      <c r="AP39" s="129"/>
      <c r="AQ39" s="129"/>
      <c r="AR39" s="130">
        <v>3</v>
      </c>
      <c r="AS39" s="244"/>
      <c r="AT39" s="151">
        <v>9.5</v>
      </c>
      <c r="AU39" s="104">
        <v>8</v>
      </c>
      <c r="AV39" s="151">
        <v>14.5</v>
      </c>
      <c r="AW39" s="112"/>
      <c r="AX39" s="132"/>
      <c r="AY39" s="90"/>
      <c r="AZ39" s="133"/>
      <c r="BA39" s="108">
        <f t="shared" si="1"/>
        <v>15.5</v>
      </c>
      <c r="BB39" s="108">
        <f t="shared" si="1"/>
        <v>13.5</v>
      </c>
      <c r="BC39" s="109">
        <f t="shared" si="2"/>
        <v>21</v>
      </c>
      <c r="BD39" s="98"/>
      <c r="BE39" s="111">
        <f t="shared" si="3"/>
        <v>1</v>
      </c>
      <c r="BF39" s="250"/>
      <c r="BG39" s="112">
        <f t="shared" si="4"/>
        <v>3</v>
      </c>
      <c r="BH39" s="94">
        <f t="shared" si="5"/>
        <v>7</v>
      </c>
      <c r="BI39" s="108">
        <f t="shared" si="6"/>
        <v>1</v>
      </c>
      <c r="BJ39" s="113">
        <f t="shared" si="9"/>
        <v>62</v>
      </c>
      <c r="BK39" s="677"/>
      <c r="BL39" s="678"/>
      <c r="BM39" s="678"/>
      <c r="BN39" s="678"/>
      <c r="BO39" s="678"/>
      <c r="BP39" s="678"/>
      <c r="BQ39" s="678"/>
      <c r="BR39" s="678"/>
      <c r="BS39" s="678"/>
      <c r="BT39" s="678"/>
      <c r="BU39" s="678"/>
      <c r="BV39" s="678"/>
      <c r="BW39" s="679"/>
    </row>
    <row r="40" spans="1:76" s="20" customFormat="1" ht="16.5" thickBot="1">
      <c r="A40" s="120">
        <v>26</v>
      </c>
      <c r="B40" s="120">
        <v>351202122</v>
      </c>
      <c r="C40" s="359" t="s">
        <v>490</v>
      </c>
      <c r="D40" s="73">
        <v>3</v>
      </c>
      <c r="E40" s="73">
        <v>2</v>
      </c>
      <c r="F40" s="73">
        <v>2</v>
      </c>
      <c r="G40" s="98"/>
      <c r="H40" s="112"/>
      <c r="I40" s="112"/>
      <c r="J40" s="125"/>
      <c r="K40" s="98"/>
      <c r="L40" s="98"/>
      <c r="M40" s="73">
        <v>3.5</v>
      </c>
      <c r="N40" s="98"/>
      <c r="O40" s="112"/>
      <c r="P40" s="112"/>
      <c r="Q40" s="125"/>
      <c r="R40" s="177"/>
      <c r="S40" s="98"/>
      <c r="T40" s="177"/>
      <c r="U40" s="177"/>
      <c r="V40" s="86">
        <v>1</v>
      </c>
      <c r="W40" s="86">
        <v>1</v>
      </c>
      <c r="X40" s="125"/>
      <c r="Y40" s="98"/>
      <c r="Z40" s="112"/>
      <c r="AA40" s="112"/>
      <c r="AB40" s="129"/>
      <c r="AC40" s="129"/>
      <c r="AD40" s="91">
        <v>1</v>
      </c>
      <c r="AE40" s="91">
        <v>4</v>
      </c>
      <c r="AF40" s="177"/>
      <c r="AG40" s="98"/>
      <c r="AH40" s="177"/>
      <c r="AI40" s="177"/>
      <c r="AJ40" s="112"/>
      <c r="AK40" s="93">
        <v>2</v>
      </c>
      <c r="AL40" s="129"/>
      <c r="AM40" s="179">
        <v>3</v>
      </c>
      <c r="AN40" s="130">
        <v>2.5</v>
      </c>
      <c r="AO40" s="129"/>
      <c r="AP40" s="129"/>
      <c r="AQ40" s="129"/>
      <c r="AR40" s="130">
        <v>5</v>
      </c>
      <c r="AS40" s="244"/>
      <c r="AT40" s="184">
        <v>6.5</v>
      </c>
      <c r="AU40" s="104">
        <v>9</v>
      </c>
      <c r="AV40" s="151">
        <v>14.5</v>
      </c>
      <c r="AW40" s="112"/>
      <c r="AX40" s="132"/>
      <c r="AY40" s="90"/>
      <c r="AZ40" s="133"/>
      <c r="BA40" s="108">
        <f t="shared" si="1"/>
        <v>12.5</v>
      </c>
      <c r="BB40" s="108">
        <f t="shared" si="1"/>
        <v>13.5</v>
      </c>
      <c r="BC40" s="109">
        <f t="shared" si="2"/>
        <v>20</v>
      </c>
      <c r="BD40" s="98"/>
      <c r="BE40" s="111">
        <f t="shared" si="3"/>
        <v>1</v>
      </c>
      <c r="BF40" s="250"/>
      <c r="BG40" s="112">
        <f t="shared" si="4"/>
        <v>3</v>
      </c>
      <c r="BH40" s="94">
        <f t="shared" si="5"/>
        <v>9</v>
      </c>
      <c r="BI40" s="108">
        <f t="shared" si="6"/>
        <v>1</v>
      </c>
      <c r="BJ40" s="113">
        <f t="shared" si="9"/>
        <v>60</v>
      </c>
      <c r="BK40" s="677"/>
      <c r="BL40" s="678"/>
      <c r="BM40" s="678"/>
      <c r="BN40" s="678"/>
      <c r="BO40" s="678"/>
      <c r="BP40" s="678"/>
      <c r="BQ40" s="678"/>
      <c r="BR40" s="678"/>
      <c r="BS40" s="678"/>
      <c r="BT40" s="678"/>
      <c r="BU40" s="678"/>
      <c r="BV40" s="678"/>
      <c r="BW40" s="679"/>
      <c r="BX40" s="185"/>
    </row>
    <row r="41" spans="1:76" s="20" customFormat="1" ht="16.5" thickBot="1">
      <c r="A41" s="120">
        <v>27</v>
      </c>
      <c r="B41" s="120">
        <v>351202133</v>
      </c>
      <c r="C41" s="359" t="s">
        <v>491</v>
      </c>
      <c r="D41" s="73">
        <v>2</v>
      </c>
      <c r="E41" s="73">
        <v>2.5</v>
      </c>
      <c r="F41" s="73">
        <v>3</v>
      </c>
      <c r="G41" s="98"/>
      <c r="H41" s="112"/>
      <c r="I41" s="112"/>
      <c r="J41" s="125"/>
      <c r="K41" s="98"/>
      <c r="L41" s="98"/>
      <c r="M41" s="73">
        <v>8</v>
      </c>
      <c r="N41" s="98"/>
      <c r="O41" s="112"/>
      <c r="P41" s="112"/>
      <c r="Q41" s="125"/>
      <c r="R41" s="177"/>
      <c r="S41" s="98"/>
      <c r="T41" s="177"/>
      <c r="U41" s="177"/>
      <c r="V41" s="86">
        <v>1</v>
      </c>
      <c r="W41" s="86">
        <v>1</v>
      </c>
      <c r="X41" s="125"/>
      <c r="Y41" s="98"/>
      <c r="Z41" s="112"/>
      <c r="AA41" s="112"/>
      <c r="AB41" s="129"/>
      <c r="AC41" s="129"/>
      <c r="AD41" s="91">
        <v>1</v>
      </c>
      <c r="AE41" s="91">
        <v>4</v>
      </c>
      <c r="AF41" s="177"/>
      <c r="AG41" s="98"/>
      <c r="AH41" s="177"/>
      <c r="AI41" s="177"/>
      <c r="AJ41" s="112"/>
      <c r="AK41" s="93">
        <v>2</v>
      </c>
      <c r="AL41" s="129"/>
      <c r="AM41" s="179">
        <v>4.5</v>
      </c>
      <c r="AN41" s="130">
        <v>3</v>
      </c>
      <c r="AO41" s="129"/>
      <c r="AP41" s="129"/>
      <c r="AQ41" s="129"/>
      <c r="AR41" s="130">
        <v>7</v>
      </c>
      <c r="AS41" s="244"/>
      <c r="AT41" s="184">
        <v>11.5</v>
      </c>
      <c r="AU41" s="104">
        <v>12</v>
      </c>
      <c r="AV41" s="151">
        <v>19</v>
      </c>
      <c r="AW41" s="112"/>
      <c r="AX41" s="132"/>
      <c r="AY41" s="90"/>
      <c r="AZ41" s="133"/>
      <c r="BA41" s="108">
        <f t="shared" si="1"/>
        <v>18</v>
      </c>
      <c r="BB41" s="108">
        <f t="shared" si="1"/>
        <v>17.5</v>
      </c>
      <c r="BC41" s="109">
        <f t="shared" si="2"/>
        <v>30</v>
      </c>
      <c r="BD41" s="98"/>
      <c r="BE41" s="111">
        <f t="shared" si="3"/>
        <v>1</v>
      </c>
      <c r="BF41" s="250"/>
      <c r="BG41" s="112">
        <f t="shared" si="4"/>
        <v>3</v>
      </c>
      <c r="BH41" s="94">
        <f t="shared" si="5"/>
        <v>11</v>
      </c>
      <c r="BI41" s="108">
        <f t="shared" si="6"/>
        <v>1</v>
      </c>
      <c r="BJ41" s="113">
        <f t="shared" si="9"/>
        <v>81.5</v>
      </c>
      <c r="BK41" s="677"/>
      <c r="BL41" s="678"/>
      <c r="BM41" s="678"/>
      <c r="BN41" s="678"/>
      <c r="BO41" s="678"/>
      <c r="BP41" s="678"/>
      <c r="BQ41" s="678"/>
      <c r="BR41" s="678"/>
      <c r="BS41" s="678"/>
      <c r="BT41" s="678"/>
      <c r="BU41" s="678"/>
      <c r="BV41" s="678"/>
      <c r="BW41" s="679"/>
      <c r="BX41" s="185"/>
    </row>
    <row r="42" spans="1:76" s="20" customFormat="1" ht="16.5" thickBot="1">
      <c r="A42" s="120">
        <v>28</v>
      </c>
      <c r="B42" s="120">
        <v>351202136</v>
      </c>
      <c r="C42" s="359" t="s">
        <v>492</v>
      </c>
      <c r="D42" s="73">
        <v>3</v>
      </c>
      <c r="E42" s="73">
        <v>2</v>
      </c>
      <c r="F42" s="73">
        <v>3.5</v>
      </c>
      <c r="G42" s="98"/>
      <c r="H42" s="112"/>
      <c r="I42" s="112"/>
      <c r="J42" s="125"/>
      <c r="K42" s="98"/>
      <c r="L42" s="98"/>
      <c r="M42" s="73">
        <v>9.5</v>
      </c>
      <c r="N42" s="98"/>
      <c r="O42" s="112"/>
      <c r="P42" s="112"/>
      <c r="Q42" s="125"/>
      <c r="R42" s="177"/>
      <c r="S42" s="98"/>
      <c r="T42" s="177"/>
      <c r="U42" s="177"/>
      <c r="V42" s="86">
        <v>1</v>
      </c>
      <c r="W42" s="86">
        <v>1</v>
      </c>
      <c r="X42" s="125"/>
      <c r="Y42" s="98"/>
      <c r="Z42" s="112"/>
      <c r="AA42" s="112"/>
      <c r="AB42" s="129"/>
      <c r="AC42" s="129"/>
      <c r="AD42" s="91">
        <v>1</v>
      </c>
      <c r="AE42" s="91">
        <v>4</v>
      </c>
      <c r="AF42" s="177"/>
      <c r="AG42" s="98"/>
      <c r="AH42" s="177"/>
      <c r="AI42" s="177"/>
      <c r="AJ42" s="112"/>
      <c r="AK42" s="93">
        <v>2</v>
      </c>
      <c r="AL42" s="129"/>
      <c r="AM42" s="179">
        <v>4</v>
      </c>
      <c r="AN42" s="130">
        <v>3</v>
      </c>
      <c r="AO42" s="129"/>
      <c r="AP42" s="129"/>
      <c r="AQ42" s="129"/>
      <c r="AR42" s="130">
        <v>7.5</v>
      </c>
      <c r="AS42" s="244"/>
      <c r="AT42" s="184">
        <v>11</v>
      </c>
      <c r="AU42" s="104">
        <v>13</v>
      </c>
      <c r="AV42" s="151">
        <v>21</v>
      </c>
      <c r="AW42" s="112"/>
      <c r="AX42" s="132"/>
      <c r="AY42" s="90"/>
      <c r="AZ42" s="133"/>
      <c r="BA42" s="108">
        <f t="shared" si="1"/>
        <v>18</v>
      </c>
      <c r="BB42" s="108">
        <f t="shared" si="1"/>
        <v>18</v>
      </c>
      <c r="BC42" s="109">
        <f t="shared" si="2"/>
        <v>34</v>
      </c>
      <c r="BD42" s="98"/>
      <c r="BE42" s="111">
        <f t="shared" si="3"/>
        <v>1</v>
      </c>
      <c r="BF42" s="257"/>
      <c r="BG42" s="112">
        <f t="shared" si="4"/>
        <v>3</v>
      </c>
      <c r="BH42" s="94">
        <f t="shared" si="5"/>
        <v>11.5</v>
      </c>
      <c r="BI42" s="108">
        <f t="shared" si="6"/>
        <v>1</v>
      </c>
      <c r="BJ42" s="113">
        <f t="shared" si="9"/>
        <v>86.5</v>
      </c>
      <c r="BK42" s="677"/>
      <c r="BL42" s="678"/>
      <c r="BM42" s="678"/>
      <c r="BN42" s="678"/>
      <c r="BO42" s="678"/>
      <c r="BP42" s="678"/>
      <c r="BQ42" s="678"/>
      <c r="BR42" s="678"/>
      <c r="BS42" s="678"/>
      <c r="BT42" s="678"/>
      <c r="BU42" s="678"/>
      <c r="BV42" s="678"/>
      <c r="BW42" s="679"/>
      <c r="BX42" s="185"/>
    </row>
    <row r="43" spans="1:76" s="20" customFormat="1" ht="16.5" thickBot="1">
      <c r="A43" s="120">
        <v>29</v>
      </c>
      <c r="B43" s="120">
        <v>351202198</v>
      </c>
      <c r="C43" s="359" t="s">
        <v>493</v>
      </c>
      <c r="D43" s="73">
        <v>3</v>
      </c>
      <c r="E43" s="73">
        <v>2</v>
      </c>
      <c r="F43" s="73">
        <v>4</v>
      </c>
      <c r="G43" s="98"/>
      <c r="H43" s="112"/>
      <c r="I43" s="112"/>
      <c r="J43" s="125"/>
      <c r="K43" s="98"/>
      <c r="L43" s="98"/>
      <c r="M43" s="73">
        <v>9.5</v>
      </c>
      <c r="N43" s="98"/>
      <c r="O43" s="112"/>
      <c r="P43" s="112"/>
      <c r="Q43" s="125"/>
      <c r="R43" s="177"/>
      <c r="S43" s="98"/>
      <c r="T43" s="177"/>
      <c r="U43" s="177"/>
      <c r="V43" s="86">
        <v>1</v>
      </c>
      <c r="W43" s="86">
        <v>1</v>
      </c>
      <c r="X43" s="125"/>
      <c r="Y43" s="98"/>
      <c r="Z43" s="112"/>
      <c r="AA43" s="112"/>
      <c r="AB43" s="129"/>
      <c r="AC43" s="129"/>
      <c r="AD43" s="91">
        <v>1</v>
      </c>
      <c r="AE43" s="91">
        <v>4</v>
      </c>
      <c r="AF43" s="177"/>
      <c r="AG43" s="98"/>
      <c r="AH43" s="177"/>
      <c r="AI43" s="177"/>
      <c r="AJ43" s="112"/>
      <c r="AK43" s="93">
        <v>1</v>
      </c>
      <c r="AL43" s="129"/>
      <c r="AM43" s="179">
        <v>4</v>
      </c>
      <c r="AN43" s="130">
        <v>4.5</v>
      </c>
      <c r="AO43" s="129"/>
      <c r="AP43" s="129"/>
      <c r="AQ43" s="129"/>
      <c r="AR43" s="130">
        <v>9</v>
      </c>
      <c r="AS43" s="244"/>
      <c r="AT43" s="184">
        <v>12</v>
      </c>
      <c r="AU43" s="104">
        <v>10</v>
      </c>
      <c r="AV43" s="151">
        <v>19</v>
      </c>
      <c r="AW43" s="112"/>
      <c r="AX43" s="132"/>
      <c r="AY43" s="90"/>
      <c r="AZ43" s="133"/>
      <c r="BA43" s="108">
        <f t="shared" si="1"/>
        <v>19</v>
      </c>
      <c r="BB43" s="108">
        <f t="shared" si="1"/>
        <v>16.5</v>
      </c>
      <c r="BC43" s="109">
        <f t="shared" si="2"/>
        <v>32.5</v>
      </c>
      <c r="BD43" s="98"/>
      <c r="BE43" s="111">
        <f t="shared" si="3"/>
        <v>1</v>
      </c>
      <c r="BF43" s="250"/>
      <c r="BG43" s="112">
        <f t="shared" si="4"/>
        <v>2</v>
      </c>
      <c r="BH43" s="94">
        <f t="shared" si="5"/>
        <v>13</v>
      </c>
      <c r="BI43" s="108">
        <f t="shared" si="6"/>
        <v>1</v>
      </c>
      <c r="BJ43" s="113">
        <f t="shared" si="9"/>
        <v>85</v>
      </c>
      <c r="BK43" s="677"/>
      <c r="BL43" s="678"/>
      <c r="BM43" s="678"/>
      <c r="BN43" s="678"/>
      <c r="BO43" s="678"/>
      <c r="BP43" s="678"/>
      <c r="BQ43" s="678"/>
      <c r="BR43" s="678"/>
      <c r="BS43" s="678"/>
      <c r="BT43" s="678"/>
      <c r="BU43" s="678"/>
      <c r="BV43" s="678"/>
      <c r="BW43" s="679"/>
      <c r="BX43" s="185"/>
    </row>
    <row r="44" spans="1:76" s="20" customFormat="1" ht="16.5" thickBot="1">
      <c r="A44" s="120">
        <v>30</v>
      </c>
      <c r="B44" s="120">
        <v>351205042</v>
      </c>
      <c r="C44" s="359" t="s">
        <v>248</v>
      </c>
      <c r="D44" s="73">
        <v>2</v>
      </c>
      <c r="E44" s="73">
        <v>3</v>
      </c>
      <c r="F44" s="73">
        <v>3</v>
      </c>
      <c r="G44" s="98"/>
      <c r="H44" s="112"/>
      <c r="I44" s="112"/>
      <c r="J44" s="125"/>
      <c r="K44" s="98"/>
      <c r="L44" s="98"/>
      <c r="M44" s="73">
        <v>9.5</v>
      </c>
      <c r="N44" s="98"/>
      <c r="O44" s="112"/>
      <c r="P44" s="112"/>
      <c r="Q44" s="125"/>
      <c r="R44" s="177"/>
      <c r="S44" s="98"/>
      <c r="T44" s="177"/>
      <c r="U44" s="177"/>
      <c r="V44" s="86">
        <v>1</v>
      </c>
      <c r="W44" s="86">
        <v>1</v>
      </c>
      <c r="X44" s="125"/>
      <c r="Y44" s="98"/>
      <c r="Z44" s="112"/>
      <c r="AA44" s="112"/>
      <c r="AB44" s="129"/>
      <c r="AC44" s="129"/>
      <c r="AD44" s="91">
        <v>1</v>
      </c>
      <c r="AE44" s="91">
        <v>4</v>
      </c>
      <c r="AF44" s="177"/>
      <c r="AG44" s="98"/>
      <c r="AH44" s="177"/>
      <c r="AI44" s="177"/>
      <c r="AJ44" s="112"/>
      <c r="AK44" s="93">
        <v>1</v>
      </c>
      <c r="AL44" s="129"/>
      <c r="AM44" s="179">
        <v>4</v>
      </c>
      <c r="AN44" s="130">
        <v>3.5</v>
      </c>
      <c r="AO44" s="129"/>
      <c r="AP44" s="129"/>
      <c r="AQ44" s="129"/>
      <c r="AR44" s="130">
        <v>10</v>
      </c>
      <c r="AS44" s="244"/>
      <c r="AT44" s="184">
        <v>9</v>
      </c>
      <c r="AU44" s="104">
        <v>11</v>
      </c>
      <c r="AV44" s="151">
        <v>20.5</v>
      </c>
      <c r="AW44" s="112"/>
      <c r="AX44" s="132"/>
      <c r="AY44" s="90"/>
      <c r="AZ44" s="133"/>
      <c r="BA44" s="108">
        <f t="shared" si="1"/>
        <v>15</v>
      </c>
      <c r="BB44" s="108">
        <f t="shared" si="1"/>
        <v>17.5</v>
      </c>
      <c r="BC44" s="109">
        <f t="shared" si="2"/>
        <v>33</v>
      </c>
      <c r="BD44" s="98"/>
      <c r="BE44" s="111">
        <f t="shared" si="3"/>
        <v>1</v>
      </c>
      <c r="BF44" s="250"/>
      <c r="BG44" s="112">
        <f t="shared" si="4"/>
        <v>2</v>
      </c>
      <c r="BH44" s="94">
        <f t="shared" si="5"/>
        <v>14</v>
      </c>
      <c r="BI44" s="108">
        <f t="shared" si="6"/>
        <v>1</v>
      </c>
      <c r="BJ44" s="113">
        <f t="shared" si="9"/>
        <v>83.5</v>
      </c>
      <c r="BK44" s="677"/>
      <c r="BL44" s="678"/>
      <c r="BM44" s="678"/>
      <c r="BN44" s="678"/>
      <c r="BO44" s="678"/>
      <c r="BP44" s="678"/>
      <c r="BQ44" s="678"/>
      <c r="BR44" s="678"/>
      <c r="BS44" s="678"/>
      <c r="BT44" s="678"/>
      <c r="BU44" s="678"/>
      <c r="BV44" s="678"/>
      <c r="BW44" s="679"/>
      <c r="BX44" s="185"/>
    </row>
    <row r="45" spans="1:76" s="20" customFormat="1" ht="16.5" thickBot="1">
      <c r="A45" s="363">
        <v>31</v>
      </c>
      <c r="B45" s="120">
        <v>351205063</v>
      </c>
      <c r="C45" s="364" t="s">
        <v>494</v>
      </c>
      <c r="D45" s="73">
        <v>2</v>
      </c>
      <c r="E45" s="73">
        <v>1.5</v>
      </c>
      <c r="F45" s="73">
        <v>2</v>
      </c>
      <c r="G45" s="98"/>
      <c r="H45" s="112"/>
      <c r="I45" s="112"/>
      <c r="J45" s="125"/>
      <c r="K45" s="98"/>
      <c r="L45" s="98"/>
      <c r="M45" s="73">
        <v>5.5</v>
      </c>
      <c r="N45" s="98"/>
      <c r="O45" s="112"/>
      <c r="P45" s="112"/>
      <c r="Q45" s="125"/>
      <c r="R45" s="177"/>
      <c r="S45" s="98"/>
      <c r="T45" s="177"/>
      <c r="U45" s="177"/>
      <c r="V45" s="86">
        <v>1</v>
      </c>
      <c r="W45" s="86">
        <v>1</v>
      </c>
      <c r="X45" s="125"/>
      <c r="Y45" s="98"/>
      <c r="Z45" s="112"/>
      <c r="AA45" s="112"/>
      <c r="AB45" s="129"/>
      <c r="AC45" s="129"/>
      <c r="AD45" s="91">
        <v>1</v>
      </c>
      <c r="AE45" s="91">
        <v>4</v>
      </c>
      <c r="AF45" s="177"/>
      <c r="AG45" s="98"/>
      <c r="AH45" s="177"/>
      <c r="AI45" s="177"/>
      <c r="AJ45" s="112"/>
      <c r="AK45" s="93">
        <v>1</v>
      </c>
      <c r="AL45" s="129"/>
      <c r="AM45" s="179">
        <v>4</v>
      </c>
      <c r="AN45" s="130">
        <v>3.5</v>
      </c>
      <c r="AO45" s="129"/>
      <c r="AP45" s="129"/>
      <c r="AQ45" s="129"/>
      <c r="AR45" s="130">
        <v>4.5</v>
      </c>
      <c r="AS45" s="244"/>
      <c r="AT45" s="184">
        <v>11</v>
      </c>
      <c r="AU45" s="104">
        <v>12.5</v>
      </c>
      <c r="AV45" s="151">
        <v>12.5</v>
      </c>
      <c r="AW45" s="112"/>
      <c r="AX45" s="132"/>
      <c r="AY45" s="90"/>
      <c r="AZ45" s="133"/>
      <c r="BA45" s="108">
        <f t="shared" si="1"/>
        <v>17</v>
      </c>
      <c r="BB45" s="108">
        <f t="shared" si="1"/>
        <v>17.5</v>
      </c>
      <c r="BC45" s="109">
        <f t="shared" si="2"/>
        <v>20</v>
      </c>
      <c r="BD45" s="98"/>
      <c r="BE45" s="111">
        <f t="shared" si="3"/>
        <v>1</v>
      </c>
      <c r="BF45" s="250"/>
      <c r="BG45" s="112">
        <f t="shared" si="4"/>
        <v>2</v>
      </c>
      <c r="BH45" s="94">
        <f t="shared" si="5"/>
        <v>8.5</v>
      </c>
      <c r="BI45" s="108">
        <f t="shared" si="6"/>
        <v>1</v>
      </c>
      <c r="BJ45" s="113">
        <f t="shared" si="9"/>
        <v>67</v>
      </c>
      <c r="BK45" s="677"/>
      <c r="BL45" s="678"/>
      <c r="BM45" s="678"/>
      <c r="BN45" s="678"/>
      <c r="BO45" s="678"/>
      <c r="BP45" s="678"/>
      <c r="BQ45" s="678"/>
      <c r="BR45" s="678"/>
      <c r="BS45" s="678"/>
      <c r="BT45" s="678"/>
      <c r="BU45" s="678"/>
      <c r="BV45" s="678"/>
      <c r="BW45" s="679"/>
      <c r="BX45" s="185"/>
    </row>
    <row r="46" spans="1:76" s="20" customFormat="1" thickTop="1" thickBot="1">
      <c r="A46" s="700" t="s">
        <v>115</v>
      </c>
      <c r="B46" s="701"/>
      <c r="C46" s="702"/>
      <c r="D46" s="187">
        <f>(SUM(D15:D45))/$BQ$10</f>
        <v>1.2391304347826086</v>
      </c>
      <c r="E46" s="187">
        <f>(SUM(E15:E45))/$BQ$10</f>
        <v>1.0326086956521738</v>
      </c>
      <c r="F46" s="187">
        <f>(SUM(F15:F45))/$BQ$10</f>
        <v>1.2391304347826086</v>
      </c>
      <c r="G46" s="187">
        <f t="shared" ref="G46:L46" si="10">(SUM(G15:G31))/$BQ$10</f>
        <v>0</v>
      </c>
      <c r="H46" s="187">
        <f t="shared" si="10"/>
        <v>0</v>
      </c>
      <c r="I46" s="187">
        <f t="shared" si="10"/>
        <v>0</v>
      </c>
      <c r="J46" s="187">
        <f t="shared" si="10"/>
        <v>0</v>
      </c>
      <c r="K46" s="188">
        <f t="shared" si="10"/>
        <v>0</v>
      </c>
      <c r="L46" s="188">
        <f t="shared" si="10"/>
        <v>0</v>
      </c>
      <c r="M46" s="188">
        <f>(SUM(M15:M45))/$BQ$10</f>
        <v>3.8260869565217392</v>
      </c>
      <c r="N46" s="188">
        <f t="shared" ref="N46:U46" si="11">(SUM(N15:N31))/$BQ$10</f>
        <v>0</v>
      </c>
      <c r="O46" s="188">
        <f t="shared" si="11"/>
        <v>0</v>
      </c>
      <c r="P46" s="188">
        <f t="shared" si="11"/>
        <v>0</v>
      </c>
      <c r="Q46" s="188">
        <f t="shared" si="11"/>
        <v>0</v>
      </c>
      <c r="R46" s="188">
        <f t="shared" si="11"/>
        <v>0</v>
      </c>
      <c r="S46" s="188">
        <f t="shared" si="11"/>
        <v>0</v>
      </c>
      <c r="T46" s="188">
        <f t="shared" si="11"/>
        <v>0</v>
      </c>
      <c r="U46" s="188">
        <f t="shared" si="11"/>
        <v>0</v>
      </c>
      <c r="V46" s="188">
        <f>(SUM(V15:V45))/$BQ$10</f>
        <v>0.58695652173913049</v>
      </c>
      <c r="W46" s="188">
        <f>(SUM(W15:W45))/$BQ$10</f>
        <v>0.58695652173913049</v>
      </c>
      <c r="X46" s="188">
        <f t="shared" ref="X46:AC46" si="12">(SUM(X15:X31))/$BQ$10</f>
        <v>0</v>
      </c>
      <c r="Y46" s="188">
        <f t="shared" si="12"/>
        <v>0</v>
      </c>
      <c r="Z46" s="188">
        <f t="shared" si="12"/>
        <v>0</v>
      </c>
      <c r="AA46" s="188">
        <f t="shared" si="12"/>
        <v>0</v>
      </c>
      <c r="AB46" s="188">
        <f t="shared" si="12"/>
        <v>0</v>
      </c>
      <c r="AC46" s="188">
        <f t="shared" si="12"/>
        <v>0</v>
      </c>
      <c r="AD46" s="188">
        <f>(SUM(AD15:AD45))/$BQ$10</f>
        <v>0.58695652173913049</v>
      </c>
      <c r="AE46" s="188">
        <f>(SUM(AE15:AE45))/$BQ$10</f>
        <v>2.2717391304347827</v>
      </c>
      <c r="AF46" s="188">
        <f>(SUM(AF15:AF31))/$BQ$10</f>
        <v>0</v>
      </c>
      <c r="AG46" s="188">
        <f>(SUM(AG15:AG31))/$BQ$10</f>
        <v>0</v>
      </c>
      <c r="AH46" s="188">
        <f>(SUM(AH15:AH31))/$BQ$10</f>
        <v>0</v>
      </c>
      <c r="AI46" s="188">
        <f>(SUM(AI15:AI31))/$BQ$10</f>
        <v>0</v>
      </c>
      <c r="AJ46" s="188">
        <f>(SUM(AJ15:AJ31))/$BQ$10</f>
        <v>0</v>
      </c>
      <c r="AK46" s="188">
        <f>(SUM(AK15:AK45))/$BQ$10</f>
        <v>0.71739130434782605</v>
      </c>
      <c r="AL46" s="188">
        <f>(SUM(AL15:AL31))/$BQ$10</f>
        <v>0</v>
      </c>
      <c r="AM46" s="188">
        <f>(SUM(AM15:AM45))/$BQ$10</f>
        <v>2</v>
      </c>
      <c r="AN46" s="188">
        <f>(SUM(AN15:AN45))/$BQ$10</f>
        <v>1.75</v>
      </c>
      <c r="AO46" s="188">
        <f>(SUM(AO15:AO31))/$BQ$10</f>
        <v>0</v>
      </c>
      <c r="AP46" s="188">
        <f>(SUM(AP15:AP31))/$BQ$10</f>
        <v>0</v>
      </c>
      <c r="AQ46" s="188">
        <f>(SUM(AQ15:AQ31))/$BQ$10</f>
        <v>0</v>
      </c>
      <c r="AR46" s="189">
        <f>(SUM(AR15:AR45))/$BQ$10</f>
        <v>3.8152173913043477</v>
      </c>
      <c r="AS46" s="188">
        <f>(SUM(AS15:AS31))/$BQ$10</f>
        <v>0</v>
      </c>
      <c r="AT46" s="188">
        <f>(SUM(AT15:AT45))/$BQ$10</f>
        <v>4.9195652173913045</v>
      </c>
      <c r="AU46" s="188">
        <f>(SUM(AU15:AU45))/$BQ$10</f>
        <v>5.1739130434782608</v>
      </c>
      <c r="AV46" s="188">
        <f>(SUM(AV15:AV45))/$BQ$10</f>
        <v>8.6086956521739122</v>
      </c>
      <c r="AW46" s="188">
        <f>(SUM(AW15:AW31))/$BQ$10</f>
        <v>0</v>
      </c>
      <c r="AX46" s="188">
        <f>(SUM(AX15:AX31))/$BQ$10</f>
        <v>0</v>
      </c>
      <c r="AY46" s="188">
        <f>(SUM(AY15:AY31))/$BQ$10</f>
        <v>0</v>
      </c>
      <c r="AZ46" s="188">
        <f>(SUM(AZ15:AZ31))/$BQ$10</f>
        <v>0</v>
      </c>
      <c r="BA46" s="190">
        <f>(SUM(BA15:BA45))/$BQ$10</f>
        <v>8.1586956521739129</v>
      </c>
      <c r="BB46" s="190">
        <f>(SUM(BB15:BB45))/$BQ$10</f>
        <v>7.9565217391304346</v>
      </c>
      <c r="BC46" s="190">
        <f>(SUM(BC15:BC45))/$BQ$10</f>
        <v>13.673913043478262</v>
      </c>
      <c r="BD46" s="190"/>
      <c r="BE46" s="190">
        <f>(SUM(BE15:BE45))/$BQ$10</f>
        <v>0.58695652173913049</v>
      </c>
      <c r="BF46" s="190"/>
      <c r="BG46" s="190">
        <f>(SUM(BG15:BG45))/$BQ$10</f>
        <v>1.3043478260869565</v>
      </c>
      <c r="BH46" s="190">
        <f t="shared" ref="BH46" si="13">(SUM(BH15:BH45))/$BQ$10</f>
        <v>6.0869565217391308</v>
      </c>
      <c r="BI46" s="190">
        <f>(SUM(BI15:BI45))/$BQ$10</f>
        <v>0.58695652173913049</v>
      </c>
      <c r="BJ46" s="113"/>
      <c r="BK46" s="677"/>
      <c r="BL46" s="678"/>
      <c r="BM46" s="678"/>
      <c r="BN46" s="678"/>
      <c r="BO46" s="678"/>
      <c r="BP46" s="678"/>
      <c r="BQ46" s="678"/>
      <c r="BR46" s="678"/>
      <c r="BS46" s="678"/>
      <c r="BT46" s="678"/>
      <c r="BU46" s="678"/>
      <c r="BV46" s="678"/>
      <c r="BW46" s="679"/>
    </row>
    <row r="47" spans="1:76" s="20" customFormat="1" thickTop="1" thickBot="1">
      <c r="A47" s="703" t="s">
        <v>116</v>
      </c>
      <c r="B47" s="704"/>
      <c r="C47" s="705"/>
      <c r="D47" s="191">
        <f t="shared" ref="D47:I47" si="14">D46/BM19</f>
        <v>0.49565217391304345</v>
      </c>
      <c r="E47" s="191">
        <f t="shared" si="14"/>
        <v>0.41304347826086951</v>
      </c>
      <c r="F47" s="191">
        <f t="shared" si="14"/>
        <v>0.24782608695652172</v>
      </c>
      <c r="G47" s="191" t="e">
        <f t="shared" si="14"/>
        <v>#DIV/0!</v>
      </c>
      <c r="H47" s="191" t="e">
        <f t="shared" si="14"/>
        <v>#DIV/0!</v>
      </c>
      <c r="I47" s="191" t="e">
        <f t="shared" si="14"/>
        <v>#DIV/0!</v>
      </c>
      <c r="J47" s="191" t="e">
        <f>J46/BU19</f>
        <v>#DIV/0!</v>
      </c>
      <c r="K47" s="191" t="e">
        <f t="shared" ref="K47:P47" si="15">K46/BM20</f>
        <v>#DIV/0!</v>
      </c>
      <c r="L47" s="191" t="e">
        <f t="shared" si="15"/>
        <v>#DIV/0!</v>
      </c>
      <c r="M47" s="191">
        <f t="shared" si="15"/>
        <v>0.38260869565217392</v>
      </c>
      <c r="N47" s="191" t="e">
        <f t="shared" si="15"/>
        <v>#DIV/0!</v>
      </c>
      <c r="O47" s="191" t="e">
        <f t="shared" si="15"/>
        <v>#DIV/0!</v>
      </c>
      <c r="P47" s="191" t="e">
        <f t="shared" si="15"/>
        <v>#DIV/0!</v>
      </c>
      <c r="Q47" s="191" t="e">
        <f>Q46/BU20</f>
        <v>#DIV/0!</v>
      </c>
      <c r="R47" s="191" t="e">
        <f t="shared" ref="R47:W47" si="16">R46/BM16</f>
        <v>#DIV/0!</v>
      </c>
      <c r="S47" s="191" t="e">
        <f t="shared" si="16"/>
        <v>#DIV/0!</v>
      </c>
      <c r="T47" s="191" t="e">
        <f t="shared" si="16"/>
        <v>#DIV/0!</v>
      </c>
      <c r="U47" s="191" t="e">
        <f t="shared" si="16"/>
        <v>#DIV/0!</v>
      </c>
      <c r="V47" s="191" t="e">
        <f t="shared" si="16"/>
        <v>#DIV/0!</v>
      </c>
      <c r="W47" s="191" t="e">
        <f t="shared" si="16"/>
        <v>#DIV/0!</v>
      </c>
      <c r="X47" s="191" t="e">
        <f>X46/BU16</f>
        <v>#DIV/0!</v>
      </c>
      <c r="Y47" s="192" t="e">
        <f t="shared" ref="Y47:AD47" si="17">Y46/BM17</f>
        <v>#DIV/0!</v>
      </c>
      <c r="Z47" s="192" t="e">
        <f t="shared" si="17"/>
        <v>#DIV/0!</v>
      </c>
      <c r="AA47" s="192" t="e">
        <f t="shared" si="17"/>
        <v>#DIV/0!</v>
      </c>
      <c r="AB47" s="192" t="e">
        <f t="shared" si="17"/>
        <v>#DIV/0!</v>
      </c>
      <c r="AC47" s="192" t="e">
        <f t="shared" si="17"/>
        <v>#DIV/0!</v>
      </c>
      <c r="AD47" s="192" t="e">
        <f t="shared" si="17"/>
        <v>#DIV/0!</v>
      </c>
      <c r="AE47" s="192">
        <f>AE46/BU17</f>
        <v>0.45434782608695656</v>
      </c>
      <c r="AF47" s="193" t="e">
        <f t="shared" ref="AF47:AK47" si="18">AF46/BM18</f>
        <v>#DIV/0!</v>
      </c>
      <c r="AG47" s="193" t="e">
        <f t="shared" si="18"/>
        <v>#DIV/0!</v>
      </c>
      <c r="AH47" s="193" t="e">
        <f t="shared" si="18"/>
        <v>#DIV/0!</v>
      </c>
      <c r="AI47" s="193" t="e">
        <f t="shared" si="18"/>
        <v>#DIV/0!</v>
      </c>
      <c r="AJ47" s="193">
        <f t="shared" si="18"/>
        <v>0</v>
      </c>
      <c r="AK47" s="193" t="e">
        <f t="shared" si="18"/>
        <v>#DIV/0!</v>
      </c>
      <c r="AL47" s="193" t="e">
        <f>AL46/BU18</f>
        <v>#DIV/0!</v>
      </c>
      <c r="AM47" s="194">
        <f t="shared" ref="AM47:AR47" si="19">AM46/BM21</f>
        <v>0.4</v>
      </c>
      <c r="AN47" s="194">
        <f t="shared" si="19"/>
        <v>0.35</v>
      </c>
      <c r="AO47" s="194" t="e">
        <f t="shared" si="19"/>
        <v>#DIV/0!</v>
      </c>
      <c r="AP47" s="194" t="e">
        <f t="shared" si="19"/>
        <v>#DIV/0!</v>
      </c>
      <c r="AQ47" s="194" t="e">
        <f t="shared" si="19"/>
        <v>#DIV/0!</v>
      </c>
      <c r="AR47" s="194" t="e">
        <f t="shared" si="19"/>
        <v>#DIV/0!</v>
      </c>
      <c r="AS47" s="194">
        <f>AS46/BU21</f>
        <v>0</v>
      </c>
      <c r="AT47" s="195">
        <f t="shared" ref="AT47:AY47" si="20">AT46/BM22</f>
        <v>0.37842809364548496</v>
      </c>
      <c r="AU47" s="195">
        <f t="shared" si="20"/>
        <v>0.39799331103678931</v>
      </c>
      <c r="AV47" s="195">
        <f t="shared" si="20"/>
        <v>0.35869565217391303</v>
      </c>
      <c r="AW47" s="195" t="e">
        <f t="shared" si="20"/>
        <v>#DIV/0!</v>
      </c>
      <c r="AX47" s="195" t="e">
        <f t="shared" si="20"/>
        <v>#DIV/0!</v>
      </c>
      <c r="AY47" s="195" t="e">
        <f t="shared" si="20"/>
        <v>#DIV/0!</v>
      </c>
      <c r="AZ47" s="195" t="e">
        <f>AZ46/BU22</f>
        <v>#DIV/0!</v>
      </c>
      <c r="BA47" s="196">
        <f t="shared" ref="BA47:BG47" si="21">BA46/BM24</f>
        <v>0.3979851537645811</v>
      </c>
      <c r="BB47" s="196">
        <f t="shared" si="21"/>
        <v>0.38812301166489926</v>
      </c>
      <c r="BC47" s="196">
        <f t="shared" si="21"/>
        <v>0.35061315496098105</v>
      </c>
      <c r="BD47" s="196" t="e">
        <f t="shared" si="21"/>
        <v>#DIV/0!</v>
      </c>
      <c r="BE47" s="196">
        <f t="shared" si="21"/>
        <v>0.58695652173913049</v>
      </c>
      <c r="BF47" s="196" t="e">
        <f t="shared" si="21"/>
        <v>#DIV/0!</v>
      </c>
      <c r="BG47" s="196">
        <f t="shared" si="21"/>
        <v>0.43478260869565216</v>
      </c>
      <c r="BH47" s="196">
        <f>BH46/BU24</f>
        <v>0.40579710144927539</v>
      </c>
      <c r="BI47" s="196">
        <f>BI46/BT24</f>
        <v>0.58695652173913049</v>
      </c>
      <c r="BJ47" s="197"/>
      <c r="BK47" s="680"/>
      <c r="BL47" s="681"/>
      <c r="BM47" s="681"/>
      <c r="BN47" s="681"/>
      <c r="BO47" s="681"/>
      <c r="BP47" s="681"/>
      <c r="BQ47" s="681"/>
      <c r="BR47" s="681"/>
      <c r="BS47" s="681"/>
      <c r="BT47" s="681"/>
      <c r="BU47" s="681"/>
      <c r="BV47" s="681"/>
      <c r="BW47" s="682"/>
    </row>
    <row r="48" spans="1:76" s="20" customFormat="1" ht="13.5" thickTop="1">
      <c r="B48" s="198"/>
      <c r="L48" s="199"/>
      <c r="BA48" s="200"/>
      <c r="BC48" s="201"/>
      <c r="BE48" s="201"/>
      <c r="BF48" s="201"/>
      <c r="BG48" s="201"/>
      <c r="BH48" s="202"/>
      <c r="BI48" s="201"/>
    </row>
    <row r="49" spans="1:76" s="20" customFormat="1" ht="12.75">
      <c r="A49" s="706" t="s">
        <v>117</v>
      </c>
      <c r="B49" s="706"/>
      <c r="C49" s="707" t="s">
        <v>495</v>
      </c>
      <c r="D49" s="707"/>
      <c r="E49" s="707"/>
      <c r="F49" s="707"/>
      <c r="G49" s="707"/>
      <c r="H49" s="203"/>
      <c r="I49" s="203"/>
      <c r="J49" s="706"/>
      <c r="K49" s="706"/>
      <c r="L49" s="706"/>
      <c r="M49" s="706"/>
      <c r="N49" s="706"/>
      <c r="O49" s="706"/>
      <c r="P49" s="706"/>
      <c r="Q49" s="706"/>
      <c r="R49" s="706"/>
      <c r="S49" s="706"/>
      <c r="T49" s="706"/>
      <c r="U49" s="706"/>
      <c r="V49" s="706"/>
      <c r="W49" s="706"/>
      <c r="X49" s="706"/>
      <c r="Z49" s="204"/>
      <c r="AA49" s="709" t="s">
        <v>201</v>
      </c>
      <c r="AB49" s="709"/>
      <c r="AC49" s="709"/>
      <c r="AD49" s="709"/>
      <c r="AE49" s="709"/>
      <c r="AF49" s="709"/>
      <c r="AG49" s="709"/>
      <c r="AH49" s="709"/>
      <c r="AI49" s="709"/>
      <c r="AJ49" s="709"/>
      <c r="AK49" s="709"/>
      <c r="AL49" s="709"/>
      <c r="AM49" s="709"/>
      <c r="AN49" s="709"/>
      <c r="AO49" s="709"/>
      <c r="AP49" s="709"/>
      <c r="AQ49" s="709"/>
      <c r="AR49" s="709"/>
      <c r="AS49" s="709"/>
      <c r="AT49" s="709"/>
      <c r="AU49" s="709"/>
      <c r="AV49" s="709"/>
      <c r="AW49" s="709"/>
      <c r="AX49" s="709"/>
      <c r="AY49" s="709"/>
      <c r="AZ49" s="709"/>
      <c r="BA49" s="709"/>
      <c r="BB49" s="709"/>
      <c r="BC49" s="709"/>
      <c r="BD49" s="709"/>
      <c r="BE49" s="709"/>
      <c r="BF49" s="709"/>
      <c r="BG49" s="709"/>
      <c r="BH49" s="709"/>
      <c r="BI49" s="709"/>
      <c r="BJ49" s="708"/>
      <c r="BK49" s="708"/>
      <c r="BL49" s="708"/>
      <c r="BM49" s="708"/>
      <c r="BN49" s="708"/>
      <c r="BO49" s="708"/>
      <c r="BP49" s="708"/>
      <c r="BQ49" s="205"/>
      <c r="BR49" s="706" t="s">
        <v>120</v>
      </c>
      <c r="BS49" s="706"/>
      <c r="BT49" s="706"/>
      <c r="BU49" s="706"/>
      <c r="BV49" s="706"/>
      <c r="BW49" s="706"/>
    </row>
    <row r="50" spans="1:76" s="20" customFormat="1" ht="12.75">
      <c r="B50" s="198"/>
    </row>
    <row r="51" spans="1:76" s="20" customFormat="1" ht="12.75">
      <c r="B51" s="206" t="s">
        <v>121</v>
      </c>
      <c r="G51" s="709" t="s">
        <v>122</v>
      </c>
      <c r="H51" s="709"/>
      <c r="I51" s="709"/>
      <c r="J51" s="709"/>
      <c r="K51" s="709"/>
      <c r="L51" s="709"/>
      <c r="M51" s="709"/>
      <c r="N51" s="709"/>
      <c r="O51" s="709"/>
      <c r="P51" s="709"/>
      <c r="Q51" s="709"/>
      <c r="R51" s="709"/>
      <c r="S51" s="709"/>
      <c r="T51" s="709"/>
      <c r="U51" s="709"/>
      <c r="V51" s="709"/>
      <c r="W51" s="709"/>
      <c r="AE51" s="710" t="s">
        <v>202</v>
      </c>
      <c r="AF51" s="710"/>
      <c r="AG51" s="710"/>
      <c r="AH51" s="710"/>
      <c r="AI51" s="710"/>
      <c r="AJ51" s="710"/>
      <c r="AK51" s="710"/>
      <c r="AL51" s="710"/>
      <c r="AM51" s="710"/>
      <c r="AN51" s="710"/>
      <c r="AO51" s="710"/>
      <c r="AP51" s="710"/>
      <c r="AQ51" s="710"/>
      <c r="AR51" s="710"/>
      <c r="AS51" s="710"/>
      <c r="AT51" s="710"/>
      <c r="AU51" s="710"/>
      <c r="AV51" s="710"/>
      <c r="AW51" s="710"/>
      <c r="AX51" s="710"/>
      <c r="AY51" s="710"/>
      <c r="AZ51" s="710"/>
      <c r="BA51" s="710"/>
      <c r="BB51" s="710"/>
      <c r="BC51" s="710"/>
      <c r="BD51" s="710"/>
      <c r="BE51" s="710"/>
      <c r="BF51" s="710"/>
      <c r="BG51" s="710"/>
      <c r="BH51" s="710"/>
      <c r="BI51" s="710"/>
      <c r="BP51" s="711" t="s">
        <v>124</v>
      </c>
      <c r="BQ51" s="711"/>
      <c r="BR51" s="711"/>
      <c r="BS51" s="711"/>
      <c r="BT51" s="711"/>
      <c r="BU51" s="711"/>
      <c r="BV51" s="711"/>
      <c r="BW51" s="204"/>
      <c r="BX51" s="204"/>
    </row>
    <row r="52" spans="1:76" s="20" customFormat="1" ht="12.75">
      <c r="B52" s="198"/>
    </row>
    <row r="53" spans="1:76" s="20" customFormat="1" ht="15" thickBot="1">
      <c r="B53" s="198"/>
      <c r="BJ53" s="46"/>
      <c r="BK53" s="46"/>
      <c r="BL53" s="46"/>
      <c r="BV53"/>
    </row>
    <row r="54" spans="1:76" s="20" customFormat="1" ht="15" thickTop="1">
      <c r="B54" s="198"/>
      <c r="BJ54" s="40"/>
      <c r="BK54" s="40"/>
      <c r="BL54" s="40"/>
      <c r="BM54" s="207" t="str">
        <f t="shared" ref="BM54:BR54" si="22">BM15</f>
        <v>a1</v>
      </c>
      <c r="BN54" s="207" t="str">
        <f t="shared" si="22"/>
        <v>a2</v>
      </c>
      <c r="BO54" s="207" t="str">
        <f t="shared" si="22"/>
        <v>b1</v>
      </c>
      <c r="BP54" s="207" t="str">
        <f t="shared" si="22"/>
        <v>b2</v>
      </c>
      <c r="BQ54" s="207" t="str">
        <f t="shared" si="22"/>
        <v>c1</v>
      </c>
      <c r="BR54" s="207" t="str">
        <f t="shared" si="22"/>
        <v>c4</v>
      </c>
      <c r="BS54" s="207" t="s">
        <v>18</v>
      </c>
      <c r="BT54" s="207" t="s">
        <v>21</v>
      </c>
      <c r="BU54" s="207" t="s">
        <v>19</v>
      </c>
      <c r="BV54"/>
      <c r="BW54" s="208"/>
    </row>
    <row r="55" spans="1:76" s="20" customFormat="1">
      <c r="B55" s="198"/>
      <c r="BJ55" s="209"/>
      <c r="BK55" s="210"/>
      <c r="BL55" s="210"/>
      <c r="BM55" s="231">
        <v>0.2</v>
      </c>
      <c r="BN55" s="231">
        <v>0.2</v>
      </c>
      <c r="BO55" s="231">
        <v>0.2</v>
      </c>
      <c r="BP55" s="231">
        <v>0.2</v>
      </c>
      <c r="BQ55" s="231">
        <v>0.2</v>
      </c>
      <c r="BR55" s="231">
        <v>0.2</v>
      </c>
      <c r="BS55" s="231"/>
      <c r="BT55" s="231"/>
      <c r="BU55" s="231">
        <v>0.2</v>
      </c>
      <c r="BV55"/>
    </row>
    <row r="56" spans="1:76" s="20" customFormat="1">
      <c r="B56" s="198"/>
      <c r="BJ56" s="46"/>
      <c r="BK56" s="212"/>
      <c r="BL56" s="212"/>
      <c r="BM56" s="231">
        <v>0.8</v>
      </c>
      <c r="BN56" s="231">
        <v>0.8</v>
      </c>
      <c r="BO56" s="231">
        <v>0.8</v>
      </c>
      <c r="BP56" s="231">
        <v>0.8</v>
      </c>
      <c r="BQ56" s="231">
        <v>0.8</v>
      </c>
      <c r="BR56" s="231">
        <v>0.8</v>
      </c>
      <c r="BS56" s="231"/>
      <c r="BT56" s="231"/>
      <c r="BU56" s="231">
        <v>0.8</v>
      </c>
      <c r="BV56"/>
    </row>
    <row r="57" spans="1:76" s="20" customFormat="1" ht="15" customHeight="1" thickBot="1">
      <c r="B57" s="198"/>
      <c r="BE57"/>
      <c r="BM57" s="213">
        <f>BA47</f>
        <v>0.3979851537645811</v>
      </c>
      <c r="BN57" s="213">
        <f>BB47</f>
        <v>0.38812301166489926</v>
      </c>
      <c r="BO57" s="213">
        <f>BC47</f>
        <v>0.35061315496098105</v>
      </c>
      <c r="BP57" s="213" t="e">
        <f>BD47</f>
        <v>#DIV/0!</v>
      </c>
      <c r="BQ57" s="213">
        <f>BE47</f>
        <v>0.58695652173913049</v>
      </c>
      <c r="BR57" s="213" t="e">
        <f t="shared" ref="BR57" si="23">BF47</f>
        <v>#DIV/0!</v>
      </c>
      <c r="BS57" s="213">
        <v>0.93</v>
      </c>
      <c r="BT57" s="213">
        <v>0.64</v>
      </c>
      <c r="BU57" s="213">
        <f>BI47</f>
        <v>0.58695652173913049</v>
      </c>
      <c r="BV57"/>
    </row>
    <row r="58" spans="1:76" s="11" customFormat="1" ht="12" thickTop="1">
      <c r="B58" s="214"/>
    </row>
  </sheetData>
  <protectedRanges>
    <protectedRange sqref="AZ48 BJ15:BJ47 B46:BI47" name="نطاق3"/>
    <protectedRange sqref="C49" name="نطاق4_1"/>
    <protectedRange sqref="BM57:BU57" name="نطاق3_1"/>
    <protectedRange sqref="BA15:BC45 BI15:BI45" name="نطاق3_2"/>
    <protectedRange sqref="C10" name="نطاق2_1_1"/>
    <protectedRange sqref="C28:C37" name="نطاق3_1_3_1"/>
    <protectedRange sqref="C15 C21:C23" name="نطاق3_1_1_2_1"/>
    <protectedRange sqref="C17:C19" name="نطاق3_1_1_1_3_1"/>
    <protectedRange sqref="B15" name="نطاق3_1_2_1_1"/>
    <protectedRange sqref="C38:C45" name="نطاق3_1_6_1"/>
    <protectedRange sqref="K21:Q45 BD21:BD45" name="نطاق3_5"/>
    <protectedRange sqref="L16:L18 K19:L20 K15:K18 M15:M20 O15:Q20 N16:N20 BD16:BD20" name="نطاق3_2_3"/>
    <protectedRange sqref="D21:J45" name="نطاق3_6"/>
    <protectedRange sqref="D19:J20 E16:E18 F15:J18 D15:D18" name="نطاق3_2_4"/>
    <protectedRange sqref="Y21:AC45" name="نطاق3_9"/>
    <protectedRange sqref="Y15:AD15 Y16:AC20 AD16:AD45 AE15:AE45" name="نطاق3_2_7"/>
    <protectedRange sqref="R21:T27 X21:X45 R28:U45" name="نطاق3_11"/>
    <protectedRange sqref="X15:X20 R15:T20" name="نطاق3_2_9"/>
    <protectedRange sqref="U21:U27" name="نطاق3_6_3"/>
    <protectedRange sqref="U15:U20" name="نطاق3_2_3_3"/>
    <protectedRange sqref="V21:W45 BF21:BF45" name="نطاق3_30_2"/>
    <protectedRange sqref="V15:W20 BE15:BF15 BF16:BF20 BE16:BE45" name="نطاق3_2_12_2"/>
    <protectedRange sqref="AL21:AL45" name="نطاق3_13"/>
    <protectedRange sqref="AL15:AL20" name="نطاق3_2_2_2"/>
    <protectedRange sqref="AF31:AK45 AF21:AJ30" name="نطاق3_28_1"/>
    <protectedRange sqref="AF15:AK15 AF16:AJ20 AK16:AK30 BG15:BG45" name="نطاق3_2_10_1"/>
    <protectedRange sqref="AO21:AS31 AM32:AS45" name="نطاق3_15"/>
    <protectedRange sqref="AQ15:AS20 BH15:BH45" name="نطاق3_2_13"/>
    <protectedRange sqref="AM15:AP20 AM21:AN31" name="نطاق3_5_2"/>
    <protectedRange sqref="AX21:AZ45" name="نطاق3_17"/>
    <protectedRange sqref="AX15:AZ20" name="نطاق3_2_15"/>
    <protectedRange sqref="AT15:AT19" name="نطاق3_11_2"/>
    <protectedRange sqref="AT40:AT45" name="نطاق3_13_2"/>
    <protectedRange sqref="AU15:AW19 AW21:AW22 AT20:AW20 AT21:AU29 AT30:AT39 AU30:AU38 AV21:AV45" name="نطاق3_15_2"/>
    <protectedRange sqref="AW23:AW26" name="نطاق3_18_1"/>
    <protectedRange sqref="AW27:AW36" name="نطاق3_20_1"/>
    <protectedRange sqref="AW37:AW45 AU39:AU45" name="نطاق3_22_1"/>
  </protectedRanges>
  <mergeCells count="60">
    <mergeCell ref="BJ49:BP49"/>
    <mergeCell ref="BR49:BW49"/>
    <mergeCell ref="G51:W51"/>
    <mergeCell ref="AE51:BI51"/>
    <mergeCell ref="BP51:BV51"/>
    <mergeCell ref="AA49:BI49"/>
    <mergeCell ref="A46:C46"/>
    <mergeCell ref="A47:C47"/>
    <mergeCell ref="A49:B49"/>
    <mergeCell ref="C49:G49"/>
    <mergeCell ref="J49:X49"/>
    <mergeCell ref="BK29:BW47"/>
    <mergeCell ref="BK13:BP13"/>
    <mergeCell ref="BR13:BW13"/>
    <mergeCell ref="BV16:BW16"/>
    <mergeCell ref="BV19:BW19"/>
    <mergeCell ref="BV20:BW20"/>
    <mergeCell ref="BV21:BW21"/>
    <mergeCell ref="BV22:BW22"/>
    <mergeCell ref="BV23:BW23"/>
    <mergeCell ref="BV24:BW24"/>
    <mergeCell ref="BK26:BP27"/>
    <mergeCell ref="BR26:BW27"/>
    <mergeCell ref="D12:BI12"/>
    <mergeCell ref="BR12:BW12"/>
    <mergeCell ref="A13:A14"/>
    <mergeCell ref="B13:B14"/>
    <mergeCell ref="C13:C14"/>
    <mergeCell ref="D13:J13"/>
    <mergeCell ref="K13:Q13"/>
    <mergeCell ref="R13:X13"/>
    <mergeCell ref="Y13:AE13"/>
    <mergeCell ref="BA13:BI13"/>
    <mergeCell ref="A10:B10"/>
    <mergeCell ref="D10:F10"/>
    <mergeCell ref="G10:O10"/>
    <mergeCell ref="BJ10:BM10"/>
    <mergeCell ref="BU10:BW10"/>
    <mergeCell ref="A11:B11"/>
    <mergeCell ref="D11:X11"/>
    <mergeCell ref="Y11:BI11"/>
    <mergeCell ref="BK11:BP11"/>
    <mergeCell ref="BU11:BW11"/>
    <mergeCell ref="A5:BW5"/>
    <mergeCell ref="A6:BW6"/>
    <mergeCell ref="BJ7:BJ8"/>
    <mergeCell ref="R8:V9"/>
    <mergeCell ref="AN8:AQ9"/>
    <mergeCell ref="A9:B9"/>
    <mergeCell ref="D9:F9"/>
    <mergeCell ref="G9:O9"/>
    <mergeCell ref="BJ9:BM9"/>
    <mergeCell ref="BU9:BW9"/>
    <mergeCell ref="A1:G1"/>
    <mergeCell ref="V1:Y3"/>
    <mergeCell ref="BJ1:BW1"/>
    <mergeCell ref="A2:G2"/>
    <mergeCell ref="BJ2:BW2"/>
    <mergeCell ref="A3:G3"/>
    <mergeCell ref="BJ3:BW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1"/>
  <sheetViews>
    <sheetView rightToLeft="1" tabSelected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10" width="5.25" customWidth="1"/>
    <col min="11" max="11" width="7" customWidth="1"/>
    <col min="12" max="12" width="4.875" customWidth="1"/>
    <col min="13" max="13" width="4.125" customWidth="1"/>
    <col min="14" max="14" width="6.75" customWidth="1"/>
    <col min="15" max="15" width="7" customWidth="1"/>
    <col min="16" max="17" width="5.875" customWidth="1"/>
    <col min="18" max="21" width="7" customWidth="1"/>
    <col min="22" max="22" width="5.875" customWidth="1"/>
    <col min="23" max="23" width="7" customWidth="1"/>
    <col min="24" max="24" width="5.875" customWidth="1"/>
    <col min="25" max="25" width="3.625" customWidth="1"/>
    <col min="26" max="30" width="5.875" customWidth="1"/>
    <col min="31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496</v>
      </c>
      <c r="D9" s="639" t="s">
        <v>497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/>
      <c r="AF9" s="18"/>
      <c r="AG9" s="18"/>
      <c r="AH9" s="18" t="s">
        <v>28</v>
      </c>
      <c r="AI9" s="18" t="s">
        <v>28</v>
      </c>
      <c r="AJ9" s="18"/>
      <c r="AK9" s="18"/>
      <c r="AL9" s="18" t="s">
        <v>28</v>
      </c>
      <c r="AM9" s="18"/>
      <c r="AN9" s="636"/>
      <c r="AO9" s="636"/>
      <c r="AP9" s="636"/>
      <c r="AQ9" s="636"/>
      <c r="BH9" s="644"/>
      <c r="BI9" s="644"/>
      <c r="BJ9" s="644"/>
      <c r="BK9" s="644"/>
      <c r="BL9" s="25"/>
      <c r="BM9" s="25"/>
      <c r="BN9" s="26"/>
      <c r="BO9" s="26">
        <v>252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27" t="s">
        <v>498</v>
      </c>
      <c r="D10" s="654" t="s">
        <v>498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7"/>
      <c r="BO10" s="37">
        <v>22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58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11</v>
      </c>
      <c r="H14" s="61" t="s">
        <v>17</v>
      </c>
      <c r="I14" s="61" t="s">
        <v>18</v>
      </c>
      <c r="J14" s="62" t="s">
        <v>21</v>
      </c>
      <c r="K14" s="59" t="s">
        <v>6</v>
      </c>
      <c r="L14" s="59" t="s">
        <v>7</v>
      </c>
      <c r="M14" s="59" t="s">
        <v>10</v>
      </c>
      <c r="N14" s="59" t="s">
        <v>11</v>
      </c>
      <c r="O14" s="60" t="s">
        <v>17</v>
      </c>
      <c r="P14" s="60" t="s">
        <v>18</v>
      </c>
      <c r="Q14" s="62" t="s">
        <v>21</v>
      </c>
      <c r="R14" s="365" t="s">
        <v>6</v>
      </c>
      <c r="S14" s="365" t="s">
        <v>7</v>
      </c>
      <c r="T14" s="365" t="s">
        <v>10</v>
      </c>
      <c r="U14" s="59" t="s">
        <v>11</v>
      </c>
      <c r="V14" s="60" t="s">
        <v>17</v>
      </c>
      <c r="W14" s="60" t="s">
        <v>18</v>
      </c>
      <c r="X14" s="62" t="s">
        <v>21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17</v>
      </c>
      <c r="AD14" s="61" t="s">
        <v>18</v>
      </c>
      <c r="AE14" s="63" t="s">
        <v>21</v>
      </c>
      <c r="AF14" s="64" t="s">
        <v>6</v>
      </c>
      <c r="AG14" s="65" t="s">
        <v>7</v>
      </c>
      <c r="AH14" s="65" t="s">
        <v>10</v>
      </c>
      <c r="AI14" s="65" t="s">
        <v>11</v>
      </c>
      <c r="AJ14" s="282" t="s">
        <v>17</v>
      </c>
      <c r="AK14" s="282" t="s">
        <v>18</v>
      </c>
      <c r="AL14" s="65" t="s">
        <v>21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17</v>
      </c>
      <c r="AR14" s="65" t="s">
        <v>18</v>
      </c>
      <c r="AS14" s="66" t="s">
        <v>21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17</v>
      </c>
      <c r="AY14" s="61" t="s">
        <v>18</v>
      </c>
      <c r="AZ14" s="62" t="s">
        <v>21</v>
      </c>
      <c r="BA14" s="67" t="s">
        <v>6</v>
      </c>
      <c r="BB14" s="68" t="s">
        <v>7</v>
      </c>
      <c r="BC14" s="67" t="s">
        <v>10</v>
      </c>
      <c r="BD14" s="69" t="s">
        <v>11</v>
      </c>
      <c r="BE14" s="61" t="s">
        <v>17</v>
      </c>
      <c r="BF14" s="61" t="s">
        <v>18</v>
      </c>
      <c r="BG14" s="62" t="s">
        <v>21</v>
      </c>
      <c r="BH14" s="57" t="s">
        <v>53</v>
      </c>
    </row>
    <row r="15" spans="1:72" s="20" customFormat="1" ht="15.75" thickTop="1" thickBot="1">
      <c r="A15" s="215">
        <v>1</v>
      </c>
      <c r="B15" s="366" t="s">
        <v>499</v>
      </c>
      <c r="C15" s="237" t="s">
        <v>472</v>
      </c>
      <c r="D15" s="98">
        <v>0.5</v>
      </c>
      <c r="E15" s="98">
        <v>1</v>
      </c>
      <c r="F15" s="98">
        <v>1</v>
      </c>
      <c r="G15" s="98">
        <v>2</v>
      </c>
      <c r="H15" s="99"/>
      <c r="I15" s="99"/>
      <c r="J15" s="217"/>
      <c r="K15" s="98">
        <v>1</v>
      </c>
      <c r="L15" s="98">
        <v>1.5</v>
      </c>
      <c r="M15" s="98"/>
      <c r="N15" s="98">
        <v>1.5</v>
      </c>
      <c r="O15" s="89"/>
      <c r="P15" s="89"/>
      <c r="Q15" s="90"/>
      <c r="R15" s="367">
        <v>1</v>
      </c>
      <c r="S15" s="89"/>
      <c r="T15" s="367">
        <v>1</v>
      </c>
      <c r="U15" s="368"/>
      <c r="V15" s="89"/>
      <c r="W15" s="89"/>
      <c r="X15" s="133"/>
      <c r="Y15" s="84"/>
      <c r="Z15" s="89"/>
      <c r="AA15" s="89"/>
      <c r="AB15" s="90"/>
      <c r="AC15" s="90"/>
      <c r="AD15" s="90"/>
      <c r="AE15" s="367">
        <v>5</v>
      </c>
      <c r="AF15" s="106"/>
      <c r="AG15" s="99"/>
      <c r="AH15" s="99"/>
      <c r="AI15" s="99"/>
      <c r="AJ15" s="369">
        <v>1</v>
      </c>
      <c r="AK15" s="367">
        <v>1</v>
      </c>
      <c r="AL15" s="106"/>
      <c r="AM15" s="219"/>
      <c r="AN15" s="99"/>
      <c r="AO15" s="99"/>
      <c r="AP15" s="99"/>
      <c r="AQ15" s="99"/>
      <c r="AR15" s="99"/>
      <c r="AS15" s="220">
        <v>16.5</v>
      </c>
      <c r="AT15" s="184">
        <v>11.5</v>
      </c>
      <c r="AU15" s="184"/>
      <c r="AV15" s="184">
        <v>6</v>
      </c>
      <c r="AW15" s="184">
        <v>15</v>
      </c>
      <c r="AX15" s="106"/>
      <c r="AY15" s="99"/>
      <c r="AZ15" s="107"/>
      <c r="BA15" s="109">
        <f>AT15+AM15+AF15+Y15+R15+K15+D15</f>
        <v>14</v>
      </c>
      <c r="BB15" s="109">
        <f t="shared" ref="BB15:BG30" si="0">AU15+AN15+AG15+Z15+S15+L15+E15</f>
        <v>2.5</v>
      </c>
      <c r="BC15" s="109">
        <f t="shared" si="0"/>
        <v>8</v>
      </c>
      <c r="BD15" s="109">
        <f t="shared" si="0"/>
        <v>18.5</v>
      </c>
      <c r="BE15" s="109">
        <f t="shared" si="0"/>
        <v>1</v>
      </c>
      <c r="BF15" s="109">
        <f t="shared" si="0"/>
        <v>1</v>
      </c>
      <c r="BG15" s="109">
        <f t="shared" si="0"/>
        <v>21.5</v>
      </c>
      <c r="BH15" s="113">
        <f>SUM(BA15:BG15)</f>
        <v>66.5</v>
      </c>
      <c r="BI15" s="114" t="s">
        <v>50</v>
      </c>
      <c r="BJ15" s="115"/>
      <c r="BK15" s="116" t="s">
        <v>6</v>
      </c>
      <c r="BL15" s="116" t="s">
        <v>7</v>
      </c>
      <c r="BM15" s="116" t="s">
        <v>10</v>
      </c>
      <c r="BN15" s="117" t="s">
        <v>11</v>
      </c>
      <c r="BO15" s="117" t="s">
        <v>17</v>
      </c>
      <c r="BP15" s="117" t="s">
        <v>18</v>
      </c>
      <c r="BQ15" s="119" t="s">
        <v>21</v>
      </c>
      <c r="BR15" s="40"/>
      <c r="BS15" s="40"/>
    </row>
    <row r="16" spans="1:72" s="20" customFormat="1" ht="15.75" thickTop="1" thickBot="1">
      <c r="A16" s="215">
        <v>2</v>
      </c>
      <c r="B16" s="366" t="s">
        <v>500</v>
      </c>
      <c r="C16" s="370" t="s">
        <v>417</v>
      </c>
      <c r="D16" s="98">
        <v>0.5</v>
      </c>
      <c r="E16" s="98">
        <v>2.5</v>
      </c>
      <c r="F16" s="98">
        <v>1.5</v>
      </c>
      <c r="G16" s="98">
        <v>2</v>
      </c>
      <c r="H16" s="90"/>
      <c r="I16" s="90"/>
      <c r="J16" s="133"/>
      <c r="K16" s="98">
        <v>1</v>
      </c>
      <c r="L16" s="98">
        <v>1.5</v>
      </c>
      <c r="M16" s="98"/>
      <c r="N16" s="98">
        <v>2.5</v>
      </c>
      <c r="O16" s="89"/>
      <c r="P16" s="89"/>
      <c r="Q16" s="90"/>
      <c r="R16" s="367">
        <v>1</v>
      </c>
      <c r="S16" s="89"/>
      <c r="T16" s="367">
        <v>1</v>
      </c>
      <c r="U16" s="371"/>
      <c r="V16" s="89"/>
      <c r="W16" s="89"/>
      <c r="X16" s="133"/>
      <c r="Y16" s="84"/>
      <c r="Z16" s="89"/>
      <c r="AA16" s="89"/>
      <c r="AB16" s="90"/>
      <c r="AC16" s="90"/>
      <c r="AD16" s="90"/>
      <c r="AE16" s="367">
        <v>4</v>
      </c>
      <c r="AF16" s="132"/>
      <c r="AG16" s="90"/>
      <c r="AH16" s="90"/>
      <c r="AI16" s="90"/>
      <c r="AJ16" s="369">
        <v>1</v>
      </c>
      <c r="AK16" s="367">
        <v>2</v>
      </c>
      <c r="AL16" s="132"/>
      <c r="AM16" s="224"/>
      <c r="AN16" s="90"/>
      <c r="AO16" s="90"/>
      <c r="AP16" s="90"/>
      <c r="AQ16" s="90"/>
      <c r="AR16" s="90"/>
      <c r="AS16" s="225">
        <v>11</v>
      </c>
      <c r="AT16" s="184">
        <v>10.5</v>
      </c>
      <c r="AU16" s="184"/>
      <c r="AV16" s="184">
        <v>9</v>
      </c>
      <c r="AW16" s="184">
        <v>10.5</v>
      </c>
      <c r="AX16" s="132"/>
      <c r="AY16" s="90"/>
      <c r="AZ16" s="133"/>
      <c r="BA16" s="109">
        <f t="shared" ref="BA16:BG36" si="1">AT16+AM16+AF16+Y16+R16+K16+D16</f>
        <v>13</v>
      </c>
      <c r="BB16" s="109">
        <f t="shared" si="0"/>
        <v>4</v>
      </c>
      <c r="BC16" s="109">
        <f t="shared" si="0"/>
        <v>11.5</v>
      </c>
      <c r="BD16" s="109">
        <f t="shared" si="0"/>
        <v>15</v>
      </c>
      <c r="BE16" s="109">
        <f t="shared" si="0"/>
        <v>1</v>
      </c>
      <c r="BF16" s="109">
        <f t="shared" si="0"/>
        <v>2</v>
      </c>
      <c r="BG16" s="109">
        <f t="shared" si="0"/>
        <v>15</v>
      </c>
      <c r="BH16" s="113">
        <f>SUM(BA16:BG16)</f>
        <v>61.5</v>
      </c>
      <c r="BI16" s="134">
        <f>SUM(BK16:BQ16)</f>
        <v>2</v>
      </c>
      <c r="BJ16" s="135"/>
      <c r="BK16" s="136">
        <v>1</v>
      </c>
      <c r="BL16" s="136"/>
      <c r="BM16" s="136">
        <v>1</v>
      </c>
      <c r="BN16" s="136"/>
      <c r="BO16" s="136"/>
      <c r="BP16" s="136"/>
      <c r="BQ16" s="136"/>
      <c r="BR16" s="686" t="s">
        <v>47</v>
      </c>
      <c r="BS16" s="687"/>
    </row>
    <row r="17" spans="1:71" s="20" customFormat="1" ht="15.75" thickTop="1" thickBot="1">
      <c r="A17" s="215">
        <v>3</v>
      </c>
      <c r="B17" s="366" t="s">
        <v>501</v>
      </c>
      <c r="C17" s="370" t="s">
        <v>418</v>
      </c>
      <c r="D17" s="98">
        <v>0</v>
      </c>
      <c r="E17" s="98">
        <v>0</v>
      </c>
      <c r="F17" s="98">
        <v>2</v>
      </c>
      <c r="G17" s="98">
        <v>2.5</v>
      </c>
      <c r="H17" s="99"/>
      <c r="I17" s="99"/>
      <c r="J17" s="107"/>
      <c r="K17" s="98">
        <v>1.5</v>
      </c>
      <c r="L17" s="98">
        <v>1</v>
      </c>
      <c r="M17" s="98"/>
      <c r="N17" s="98">
        <v>3.5</v>
      </c>
      <c r="O17" s="89"/>
      <c r="P17" s="89"/>
      <c r="Q17" s="90"/>
      <c r="R17" s="367">
        <v>1</v>
      </c>
      <c r="S17" s="89"/>
      <c r="T17" s="367">
        <v>1</v>
      </c>
      <c r="U17" s="371"/>
      <c r="V17" s="89"/>
      <c r="W17" s="89"/>
      <c r="X17" s="133"/>
      <c r="Y17" s="84"/>
      <c r="Z17" s="89"/>
      <c r="AA17" s="89"/>
      <c r="AB17" s="90"/>
      <c r="AC17" s="90"/>
      <c r="AD17" s="90"/>
      <c r="AE17" s="367">
        <v>3</v>
      </c>
      <c r="AF17" s="132"/>
      <c r="AG17" s="90"/>
      <c r="AH17" s="90"/>
      <c r="AI17" s="90"/>
      <c r="AJ17" s="369">
        <v>0.5</v>
      </c>
      <c r="AK17" s="367">
        <v>2</v>
      </c>
      <c r="AL17" s="132"/>
      <c r="AM17" s="224"/>
      <c r="AN17" s="90"/>
      <c r="AO17" s="90"/>
      <c r="AP17" s="90"/>
      <c r="AQ17" s="90"/>
      <c r="AR17" s="90"/>
      <c r="AS17" s="225">
        <v>10</v>
      </c>
      <c r="AT17" s="184">
        <v>12.5</v>
      </c>
      <c r="AU17" s="184"/>
      <c r="AV17" s="184">
        <v>6</v>
      </c>
      <c r="AW17" s="184">
        <v>14.5</v>
      </c>
      <c r="AX17" s="132"/>
      <c r="AY17" s="90"/>
      <c r="AZ17" s="133"/>
      <c r="BA17" s="109">
        <f t="shared" si="1"/>
        <v>15</v>
      </c>
      <c r="BB17" s="109">
        <f t="shared" si="0"/>
        <v>1</v>
      </c>
      <c r="BC17" s="109">
        <f t="shared" si="0"/>
        <v>9</v>
      </c>
      <c r="BD17" s="109">
        <f t="shared" si="0"/>
        <v>20.5</v>
      </c>
      <c r="BE17" s="109">
        <f t="shared" si="0"/>
        <v>0.5</v>
      </c>
      <c r="BF17" s="109">
        <f t="shared" si="0"/>
        <v>2</v>
      </c>
      <c r="BG17" s="109">
        <f t="shared" si="0"/>
        <v>13</v>
      </c>
      <c r="BH17" s="113">
        <f t="shared" ref="BH17:BH38" si="2">SUM(BA17:BG17)</f>
        <v>61</v>
      </c>
      <c r="BI17" s="134">
        <v>5</v>
      </c>
      <c r="BJ17" s="135"/>
      <c r="BK17" s="136"/>
      <c r="BL17" s="136"/>
      <c r="BM17" s="136"/>
      <c r="BN17" s="136"/>
      <c r="BO17" s="136"/>
      <c r="BP17" s="136"/>
      <c r="BQ17" s="136">
        <v>5</v>
      </c>
      <c r="BR17" s="140"/>
      <c r="BS17" s="141" t="s">
        <v>57</v>
      </c>
    </row>
    <row r="18" spans="1:71" s="20" customFormat="1" ht="15.75" thickTop="1" thickBot="1">
      <c r="A18" s="215">
        <v>4</v>
      </c>
      <c r="B18" s="366" t="s">
        <v>502</v>
      </c>
      <c r="C18" s="370" t="s">
        <v>503</v>
      </c>
      <c r="D18" s="98">
        <v>0</v>
      </c>
      <c r="E18" s="98">
        <v>1</v>
      </c>
      <c r="F18" s="98">
        <v>1</v>
      </c>
      <c r="G18" s="98">
        <v>2</v>
      </c>
      <c r="H18" s="99"/>
      <c r="I18" s="99"/>
      <c r="J18" s="107"/>
      <c r="K18" s="98">
        <v>0.5</v>
      </c>
      <c r="L18" s="98">
        <v>0.5</v>
      </c>
      <c r="M18" s="98"/>
      <c r="N18" s="98">
        <v>1.5</v>
      </c>
      <c r="O18" s="89"/>
      <c r="P18" s="89"/>
      <c r="Q18" s="90"/>
      <c r="R18" s="367">
        <v>1</v>
      </c>
      <c r="S18" s="89"/>
      <c r="T18" s="367">
        <v>1</v>
      </c>
      <c r="U18" s="371"/>
      <c r="V18" s="89"/>
      <c r="W18" s="89"/>
      <c r="X18" s="133"/>
      <c r="Y18" s="84"/>
      <c r="Z18" s="89"/>
      <c r="AA18" s="89"/>
      <c r="AB18" s="90"/>
      <c r="AC18" s="90"/>
      <c r="AD18" s="90"/>
      <c r="AE18" s="367">
        <v>5</v>
      </c>
      <c r="AF18" s="132"/>
      <c r="AG18" s="90"/>
      <c r="AH18" s="90"/>
      <c r="AI18" s="90"/>
      <c r="AJ18" s="369">
        <v>1</v>
      </c>
      <c r="AK18" s="367">
        <v>1</v>
      </c>
      <c r="AL18" s="132"/>
      <c r="AM18" s="224"/>
      <c r="AN18" s="90"/>
      <c r="AO18" s="90"/>
      <c r="AP18" s="90"/>
      <c r="AQ18" s="90"/>
      <c r="AR18" s="90"/>
      <c r="AS18" s="225">
        <v>9.5</v>
      </c>
      <c r="AT18" s="184">
        <v>7.5</v>
      </c>
      <c r="AU18" s="184"/>
      <c r="AV18" s="184">
        <v>3.5</v>
      </c>
      <c r="AW18" s="184">
        <v>8.5</v>
      </c>
      <c r="AX18" s="132"/>
      <c r="AY18" s="90"/>
      <c r="AZ18" s="133"/>
      <c r="BA18" s="109">
        <f t="shared" si="1"/>
        <v>9</v>
      </c>
      <c r="BB18" s="109">
        <f t="shared" si="0"/>
        <v>1.5</v>
      </c>
      <c r="BC18" s="109">
        <f t="shared" si="0"/>
        <v>5.5</v>
      </c>
      <c r="BD18" s="109">
        <f t="shared" si="0"/>
        <v>12</v>
      </c>
      <c r="BE18" s="109">
        <f t="shared" si="0"/>
        <v>1</v>
      </c>
      <c r="BF18" s="109">
        <f t="shared" si="0"/>
        <v>1</v>
      </c>
      <c r="BG18" s="109">
        <f t="shared" si="0"/>
        <v>14.5</v>
      </c>
      <c r="BH18" s="113">
        <f t="shared" si="2"/>
        <v>44.5</v>
      </c>
      <c r="BI18" s="134">
        <f>SUM(BK18:BQ18)</f>
        <v>3</v>
      </c>
      <c r="BJ18" s="135"/>
      <c r="BK18" s="136"/>
      <c r="BL18" s="136"/>
      <c r="BM18" s="136"/>
      <c r="BN18" s="136"/>
      <c r="BO18" s="136">
        <v>1</v>
      </c>
      <c r="BP18" s="136">
        <v>2</v>
      </c>
      <c r="BQ18" s="136"/>
      <c r="BR18" s="140"/>
      <c r="BS18" s="141" t="s">
        <v>142</v>
      </c>
    </row>
    <row r="19" spans="1:71" s="20" customFormat="1" ht="15.75" thickTop="1" thickBot="1">
      <c r="A19" s="215">
        <v>5</v>
      </c>
      <c r="B19" s="366" t="s">
        <v>504</v>
      </c>
      <c r="C19" s="372" t="s">
        <v>505</v>
      </c>
      <c r="D19" s="98">
        <v>1</v>
      </c>
      <c r="E19" s="98">
        <v>2.5</v>
      </c>
      <c r="F19" s="98">
        <v>1</v>
      </c>
      <c r="G19" s="98">
        <v>1.5</v>
      </c>
      <c r="H19" s="99"/>
      <c r="I19" s="99"/>
      <c r="J19" s="217"/>
      <c r="K19" s="98">
        <v>1.5</v>
      </c>
      <c r="L19" s="98">
        <v>3</v>
      </c>
      <c r="M19" s="98"/>
      <c r="N19" s="98">
        <v>3</v>
      </c>
      <c r="O19" s="89"/>
      <c r="P19" s="89"/>
      <c r="Q19" s="90"/>
      <c r="R19" s="367">
        <v>0</v>
      </c>
      <c r="S19" s="89"/>
      <c r="T19" s="367">
        <v>0.5</v>
      </c>
      <c r="U19" s="371"/>
      <c r="V19" s="89"/>
      <c r="W19" s="89"/>
      <c r="X19" s="133"/>
      <c r="Y19" s="84"/>
      <c r="Z19" s="89"/>
      <c r="AA19" s="89"/>
      <c r="AB19" s="90"/>
      <c r="AC19" s="90"/>
      <c r="AD19" s="90"/>
      <c r="AE19" s="367">
        <v>2</v>
      </c>
      <c r="AF19" s="132"/>
      <c r="AG19" s="90"/>
      <c r="AH19" s="90"/>
      <c r="AI19" s="90"/>
      <c r="AJ19" s="369">
        <v>1</v>
      </c>
      <c r="AK19" s="367">
        <v>0</v>
      </c>
      <c r="AL19" s="132"/>
      <c r="AM19" s="224"/>
      <c r="AN19" s="90"/>
      <c r="AO19" s="90"/>
      <c r="AP19" s="90"/>
      <c r="AQ19" s="90"/>
      <c r="AR19" s="90"/>
      <c r="AS19" s="225">
        <v>14.5</v>
      </c>
      <c r="AT19" s="184">
        <v>10.5</v>
      </c>
      <c r="AU19" s="184"/>
      <c r="AV19" s="184">
        <v>9</v>
      </c>
      <c r="AW19" s="184">
        <v>17</v>
      </c>
      <c r="AX19" s="132"/>
      <c r="AY19" s="90"/>
      <c r="AZ19" s="133"/>
      <c r="BA19" s="109">
        <f t="shared" si="1"/>
        <v>13</v>
      </c>
      <c r="BB19" s="109">
        <f t="shared" si="0"/>
        <v>5.5</v>
      </c>
      <c r="BC19" s="109">
        <f t="shared" si="0"/>
        <v>10.5</v>
      </c>
      <c r="BD19" s="109">
        <f t="shared" si="0"/>
        <v>21.5</v>
      </c>
      <c r="BE19" s="109">
        <f t="shared" si="0"/>
        <v>1</v>
      </c>
      <c r="BF19" s="109">
        <f t="shared" si="0"/>
        <v>0</v>
      </c>
      <c r="BG19" s="109">
        <f t="shared" si="0"/>
        <v>16.5</v>
      </c>
      <c r="BH19" s="113">
        <f t="shared" si="2"/>
        <v>68</v>
      </c>
      <c r="BI19" s="134">
        <f t="shared" ref="BI19:BI22" si="3">SUM(BK19:BQ19)</f>
        <v>10</v>
      </c>
      <c r="BJ19" s="135"/>
      <c r="BK19" s="136">
        <v>2</v>
      </c>
      <c r="BL19" s="136">
        <v>3</v>
      </c>
      <c r="BM19" s="136">
        <v>2</v>
      </c>
      <c r="BN19" s="136">
        <v>3</v>
      </c>
      <c r="BO19" s="136"/>
      <c r="BP19" s="136"/>
      <c r="BQ19" s="136"/>
      <c r="BR19" s="688" t="s">
        <v>43</v>
      </c>
      <c r="BS19" s="689"/>
    </row>
    <row r="20" spans="1:71" s="20" customFormat="1" ht="15.75" thickTop="1" thickBot="1">
      <c r="A20" s="215">
        <v>6</v>
      </c>
      <c r="B20" s="366" t="s">
        <v>506</v>
      </c>
      <c r="C20" s="370" t="s">
        <v>245</v>
      </c>
      <c r="D20" s="98">
        <v>1</v>
      </c>
      <c r="E20" s="98">
        <v>0</v>
      </c>
      <c r="F20" s="98">
        <v>2</v>
      </c>
      <c r="G20" s="98">
        <v>2</v>
      </c>
      <c r="H20" s="90"/>
      <c r="I20" s="90"/>
      <c r="J20" s="133"/>
      <c r="K20" s="98">
        <v>1.5</v>
      </c>
      <c r="L20" s="98">
        <v>0.5</v>
      </c>
      <c r="M20" s="98"/>
      <c r="N20" s="98">
        <v>3.5</v>
      </c>
      <c r="O20" s="89"/>
      <c r="P20" s="89"/>
      <c r="Q20" s="90"/>
      <c r="R20" s="367">
        <v>1</v>
      </c>
      <c r="S20" s="89"/>
      <c r="T20" s="367">
        <v>1</v>
      </c>
      <c r="U20" s="371"/>
      <c r="V20" s="89"/>
      <c r="W20" s="89"/>
      <c r="X20" s="133"/>
      <c r="Y20" s="84"/>
      <c r="Z20" s="89"/>
      <c r="AA20" s="89"/>
      <c r="AB20" s="90"/>
      <c r="AC20" s="90"/>
      <c r="AD20" s="90"/>
      <c r="AE20" s="367">
        <v>5</v>
      </c>
      <c r="AF20" s="132"/>
      <c r="AG20" s="90"/>
      <c r="AH20" s="90"/>
      <c r="AI20" s="90"/>
      <c r="AJ20" s="369">
        <v>1</v>
      </c>
      <c r="AK20" s="367">
        <v>2</v>
      </c>
      <c r="AL20" s="132"/>
      <c r="AM20" s="224"/>
      <c r="AN20" s="90"/>
      <c r="AO20" s="90"/>
      <c r="AP20" s="90"/>
      <c r="AQ20" s="90"/>
      <c r="AR20" s="90"/>
      <c r="AS20" s="225">
        <v>12.5</v>
      </c>
      <c r="AT20" s="184">
        <v>10</v>
      </c>
      <c r="AU20" s="184"/>
      <c r="AV20" s="184">
        <v>6</v>
      </c>
      <c r="AW20" s="184">
        <v>12.5</v>
      </c>
      <c r="AX20" s="132"/>
      <c r="AY20" s="90"/>
      <c r="AZ20" s="133"/>
      <c r="BA20" s="109">
        <f t="shared" si="1"/>
        <v>13.5</v>
      </c>
      <c r="BB20" s="109">
        <f t="shared" si="0"/>
        <v>0.5</v>
      </c>
      <c r="BC20" s="109">
        <f t="shared" si="0"/>
        <v>9</v>
      </c>
      <c r="BD20" s="109">
        <f t="shared" si="0"/>
        <v>18</v>
      </c>
      <c r="BE20" s="109">
        <f t="shared" si="0"/>
        <v>1</v>
      </c>
      <c r="BF20" s="109">
        <f t="shared" si="0"/>
        <v>2</v>
      </c>
      <c r="BG20" s="109">
        <f t="shared" si="0"/>
        <v>17.5</v>
      </c>
      <c r="BH20" s="113">
        <f t="shared" si="2"/>
        <v>61.5</v>
      </c>
      <c r="BI20" s="134">
        <f t="shared" si="3"/>
        <v>10</v>
      </c>
      <c r="BJ20" s="135"/>
      <c r="BK20" s="136">
        <v>2</v>
      </c>
      <c r="BL20" s="136">
        <v>4</v>
      </c>
      <c r="BM20" s="136"/>
      <c r="BN20" s="136">
        <v>4</v>
      </c>
      <c r="BO20" s="136"/>
      <c r="BP20" s="136"/>
      <c r="BQ20" s="136"/>
      <c r="BR20" s="688" t="s">
        <v>44</v>
      </c>
      <c r="BS20" s="689"/>
    </row>
    <row r="21" spans="1:71" s="20" customFormat="1" ht="15.75" thickTop="1" thickBot="1">
      <c r="A21" s="215">
        <v>7</v>
      </c>
      <c r="B21" s="366" t="s">
        <v>507</v>
      </c>
      <c r="C21" s="370" t="s">
        <v>426</v>
      </c>
      <c r="D21" s="98">
        <v>1</v>
      </c>
      <c r="E21" s="98">
        <v>2</v>
      </c>
      <c r="F21" s="98">
        <v>1.5</v>
      </c>
      <c r="G21" s="98">
        <v>3</v>
      </c>
      <c r="H21" s="99"/>
      <c r="I21" s="99"/>
      <c r="J21" s="217"/>
      <c r="K21" s="98">
        <v>1</v>
      </c>
      <c r="L21" s="98">
        <v>3</v>
      </c>
      <c r="M21" s="98"/>
      <c r="N21" s="98">
        <v>4</v>
      </c>
      <c r="O21" s="89"/>
      <c r="P21" s="89"/>
      <c r="Q21" s="90"/>
      <c r="R21" s="367">
        <v>1</v>
      </c>
      <c r="S21" s="89"/>
      <c r="T21" s="367">
        <v>1</v>
      </c>
      <c r="U21" s="371"/>
      <c r="V21" s="89"/>
      <c r="W21" s="89"/>
      <c r="X21" s="133"/>
      <c r="Y21" s="84"/>
      <c r="Z21" s="89"/>
      <c r="AA21" s="89"/>
      <c r="AB21" s="90"/>
      <c r="AC21" s="90"/>
      <c r="AD21" s="90"/>
      <c r="AE21" s="367">
        <v>5</v>
      </c>
      <c r="AF21" s="132"/>
      <c r="AG21" s="90"/>
      <c r="AH21" s="90"/>
      <c r="AI21" s="90"/>
      <c r="AJ21" s="369">
        <v>1</v>
      </c>
      <c r="AK21" s="367">
        <v>1.5</v>
      </c>
      <c r="AL21" s="132"/>
      <c r="AM21" s="224"/>
      <c r="AN21" s="90"/>
      <c r="AO21" s="90"/>
      <c r="AP21" s="90"/>
      <c r="AQ21" s="90"/>
      <c r="AR21" s="90"/>
      <c r="AS21" s="225">
        <v>16.5</v>
      </c>
      <c r="AT21" s="184">
        <v>11</v>
      </c>
      <c r="AU21" s="184"/>
      <c r="AV21" s="184">
        <v>9.5</v>
      </c>
      <c r="AW21" s="184">
        <v>17</v>
      </c>
      <c r="AX21" s="132"/>
      <c r="AY21" s="90"/>
      <c r="AZ21" s="133"/>
      <c r="BA21" s="109">
        <f t="shared" si="1"/>
        <v>14</v>
      </c>
      <c r="BB21" s="109">
        <f t="shared" si="0"/>
        <v>5</v>
      </c>
      <c r="BC21" s="109">
        <f t="shared" si="0"/>
        <v>12</v>
      </c>
      <c r="BD21" s="109">
        <f t="shared" si="0"/>
        <v>24</v>
      </c>
      <c r="BE21" s="109">
        <f t="shared" si="0"/>
        <v>1</v>
      </c>
      <c r="BF21" s="109">
        <f t="shared" si="0"/>
        <v>1.5</v>
      </c>
      <c r="BG21" s="109">
        <f t="shared" si="0"/>
        <v>21.5</v>
      </c>
      <c r="BH21" s="113">
        <f t="shared" si="2"/>
        <v>79</v>
      </c>
      <c r="BI21" s="134">
        <f t="shared" si="3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5.75" thickTop="1" thickBot="1">
      <c r="A22" s="215">
        <v>8</v>
      </c>
      <c r="B22" s="366" t="s">
        <v>508</v>
      </c>
      <c r="C22" s="370" t="s">
        <v>489</v>
      </c>
      <c r="D22" s="98">
        <v>0.5</v>
      </c>
      <c r="E22" s="98">
        <v>0.5</v>
      </c>
      <c r="F22" s="98">
        <v>1</v>
      </c>
      <c r="G22" s="98">
        <v>2.5</v>
      </c>
      <c r="H22" s="99"/>
      <c r="I22" s="99"/>
      <c r="J22" s="217"/>
      <c r="K22" s="98">
        <v>1</v>
      </c>
      <c r="L22" s="98">
        <v>2.5</v>
      </c>
      <c r="M22" s="98"/>
      <c r="N22" s="98">
        <v>3</v>
      </c>
      <c r="O22" s="89"/>
      <c r="P22" s="89"/>
      <c r="Q22" s="90"/>
      <c r="R22" s="367">
        <v>1</v>
      </c>
      <c r="S22" s="89"/>
      <c r="T22" s="367">
        <v>1</v>
      </c>
      <c r="U22" s="371"/>
      <c r="V22" s="89"/>
      <c r="W22" s="89"/>
      <c r="X22" s="133"/>
      <c r="Y22" s="84"/>
      <c r="Z22" s="89"/>
      <c r="AA22" s="89"/>
      <c r="AB22" s="90"/>
      <c r="AC22" s="90"/>
      <c r="AD22" s="90"/>
      <c r="AE22" s="367">
        <v>5</v>
      </c>
      <c r="AF22" s="132"/>
      <c r="AG22" s="90"/>
      <c r="AH22" s="90"/>
      <c r="AI22" s="90"/>
      <c r="AJ22" s="369">
        <v>1</v>
      </c>
      <c r="AK22" s="367">
        <v>1</v>
      </c>
      <c r="AL22" s="132"/>
      <c r="AM22" s="224"/>
      <c r="AN22" s="90"/>
      <c r="AO22" s="90"/>
      <c r="AP22" s="90"/>
      <c r="AQ22" s="90"/>
      <c r="AR22" s="90"/>
      <c r="AS22" s="225">
        <v>12.5</v>
      </c>
      <c r="AT22" s="184">
        <v>11</v>
      </c>
      <c r="AU22" s="184"/>
      <c r="AV22" s="184">
        <v>9</v>
      </c>
      <c r="AW22" s="184">
        <v>12.5</v>
      </c>
      <c r="AX22" s="132"/>
      <c r="AY22" s="90"/>
      <c r="AZ22" s="133"/>
      <c r="BA22" s="109">
        <f t="shared" si="1"/>
        <v>13.5</v>
      </c>
      <c r="BB22" s="109">
        <f t="shared" si="0"/>
        <v>3</v>
      </c>
      <c r="BC22" s="109">
        <f t="shared" si="0"/>
        <v>11</v>
      </c>
      <c r="BD22" s="109">
        <f t="shared" si="0"/>
        <v>18</v>
      </c>
      <c r="BE22" s="109">
        <f t="shared" si="0"/>
        <v>1</v>
      </c>
      <c r="BF22" s="109">
        <f t="shared" si="0"/>
        <v>1</v>
      </c>
      <c r="BG22" s="109">
        <f t="shared" si="0"/>
        <v>17.5</v>
      </c>
      <c r="BH22" s="113">
        <f t="shared" si="2"/>
        <v>65</v>
      </c>
      <c r="BI22" s="134">
        <f t="shared" si="3"/>
        <v>50</v>
      </c>
      <c r="BJ22" s="154"/>
      <c r="BK22" s="160">
        <v>15</v>
      </c>
      <c r="BL22" s="160"/>
      <c r="BM22" s="160">
        <v>15</v>
      </c>
      <c r="BN22" s="161">
        <v>20</v>
      </c>
      <c r="BO22" s="161"/>
      <c r="BP22" s="161"/>
      <c r="BQ22" s="163"/>
      <c r="BR22" s="688" t="s">
        <v>65</v>
      </c>
      <c r="BS22" s="689"/>
    </row>
    <row r="23" spans="1:71" s="20" customFormat="1" ht="15.75" thickTop="1" thickBot="1">
      <c r="A23" s="215">
        <v>9</v>
      </c>
      <c r="B23" s="366" t="s">
        <v>509</v>
      </c>
      <c r="C23" s="370" t="s">
        <v>490</v>
      </c>
      <c r="D23" s="98">
        <v>0</v>
      </c>
      <c r="E23" s="98">
        <v>0.5</v>
      </c>
      <c r="F23" s="98">
        <v>0.5</v>
      </c>
      <c r="G23" s="98">
        <v>1</v>
      </c>
      <c r="H23" s="90"/>
      <c r="I23" s="90"/>
      <c r="J23" s="133"/>
      <c r="K23" s="98">
        <v>1.5</v>
      </c>
      <c r="L23" s="98">
        <v>3</v>
      </c>
      <c r="M23" s="98"/>
      <c r="N23" s="98">
        <v>3</v>
      </c>
      <c r="O23" s="89"/>
      <c r="P23" s="89"/>
      <c r="Q23" s="90"/>
      <c r="R23" s="367">
        <v>1</v>
      </c>
      <c r="S23" s="89"/>
      <c r="T23" s="367">
        <v>0.5</v>
      </c>
      <c r="U23" s="371"/>
      <c r="V23" s="89"/>
      <c r="W23" s="89"/>
      <c r="X23" s="133"/>
      <c r="Y23" s="84"/>
      <c r="Z23" s="89"/>
      <c r="AA23" s="89"/>
      <c r="AB23" s="90"/>
      <c r="AC23" s="90"/>
      <c r="AD23" s="90"/>
      <c r="AE23" s="367">
        <v>5</v>
      </c>
      <c r="AF23" s="132"/>
      <c r="AG23" s="90"/>
      <c r="AH23" s="90"/>
      <c r="AI23" s="90"/>
      <c r="AJ23" s="369">
        <v>1</v>
      </c>
      <c r="AK23" s="367">
        <v>2</v>
      </c>
      <c r="AL23" s="132"/>
      <c r="AM23" s="224"/>
      <c r="AN23" s="90"/>
      <c r="AO23" s="90"/>
      <c r="AP23" s="90"/>
      <c r="AQ23" s="90"/>
      <c r="AR23" s="90"/>
      <c r="AS23" s="225">
        <v>9.5</v>
      </c>
      <c r="AT23" s="184">
        <v>9</v>
      </c>
      <c r="AU23" s="184"/>
      <c r="AV23" s="184">
        <v>4.5</v>
      </c>
      <c r="AW23" s="184">
        <v>9</v>
      </c>
      <c r="AX23" s="132"/>
      <c r="AY23" s="90"/>
      <c r="AZ23" s="133"/>
      <c r="BA23" s="109">
        <f t="shared" si="1"/>
        <v>11.5</v>
      </c>
      <c r="BB23" s="109">
        <f t="shared" si="0"/>
        <v>3.5</v>
      </c>
      <c r="BC23" s="109">
        <f t="shared" si="0"/>
        <v>5.5</v>
      </c>
      <c r="BD23" s="109">
        <f t="shared" si="0"/>
        <v>13</v>
      </c>
      <c r="BE23" s="109">
        <f t="shared" si="0"/>
        <v>1</v>
      </c>
      <c r="BF23" s="109">
        <f t="shared" si="0"/>
        <v>2</v>
      </c>
      <c r="BG23" s="109">
        <f t="shared" si="0"/>
        <v>14.5</v>
      </c>
      <c r="BH23" s="113">
        <f t="shared" si="2"/>
        <v>51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5.75" thickTop="1" thickBot="1">
      <c r="A24" s="215">
        <v>10</v>
      </c>
      <c r="B24" s="366" t="s">
        <v>510</v>
      </c>
      <c r="C24" s="370" t="s">
        <v>491</v>
      </c>
      <c r="D24" s="98">
        <v>1.5</v>
      </c>
      <c r="E24" s="98">
        <v>3</v>
      </c>
      <c r="F24" s="98">
        <v>1.5</v>
      </c>
      <c r="G24" s="98">
        <v>3</v>
      </c>
      <c r="H24" s="90"/>
      <c r="I24" s="90"/>
      <c r="J24" s="133"/>
      <c r="K24" s="98">
        <v>1.5</v>
      </c>
      <c r="L24" s="98">
        <v>4</v>
      </c>
      <c r="M24" s="98"/>
      <c r="N24" s="98">
        <v>4</v>
      </c>
      <c r="O24" s="89"/>
      <c r="P24" s="89"/>
      <c r="Q24" s="90"/>
      <c r="R24" s="367">
        <v>1</v>
      </c>
      <c r="S24" s="112"/>
      <c r="T24" s="367">
        <v>1</v>
      </c>
      <c r="U24" s="371"/>
      <c r="V24" s="89"/>
      <c r="W24" s="89"/>
      <c r="X24" s="133"/>
      <c r="Y24" s="84"/>
      <c r="Z24" s="89"/>
      <c r="AA24" s="89"/>
      <c r="AB24" s="90"/>
      <c r="AC24" s="90"/>
      <c r="AD24" s="90"/>
      <c r="AE24" s="367">
        <v>5</v>
      </c>
      <c r="AF24" s="132"/>
      <c r="AG24" s="90"/>
      <c r="AH24" s="90"/>
      <c r="AI24" s="90"/>
      <c r="AJ24" s="369">
        <v>1</v>
      </c>
      <c r="AK24" s="367">
        <v>1</v>
      </c>
      <c r="AL24" s="132"/>
      <c r="AM24" s="224"/>
      <c r="AN24" s="90"/>
      <c r="AO24" s="90"/>
      <c r="AP24" s="90"/>
      <c r="AQ24" s="90"/>
      <c r="AR24" s="90"/>
      <c r="AS24" s="225">
        <v>19</v>
      </c>
      <c r="AT24" s="184">
        <v>11.5</v>
      </c>
      <c r="AU24" s="184"/>
      <c r="AV24" s="184">
        <v>11.5</v>
      </c>
      <c r="AW24" s="184">
        <v>19</v>
      </c>
      <c r="AX24" s="132"/>
      <c r="AY24" s="90"/>
      <c r="AZ24" s="133"/>
      <c r="BA24" s="109">
        <f t="shared" si="1"/>
        <v>15.5</v>
      </c>
      <c r="BB24" s="109">
        <f t="shared" si="0"/>
        <v>7</v>
      </c>
      <c r="BC24" s="109">
        <f t="shared" si="0"/>
        <v>14</v>
      </c>
      <c r="BD24" s="109">
        <f t="shared" si="0"/>
        <v>26</v>
      </c>
      <c r="BE24" s="109">
        <f t="shared" si="0"/>
        <v>1</v>
      </c>
      <c r="BF24" s="109">
        <f t="shared" si="0"/>
        <v>1</v>
      </c>
      <c r="BG24" s="109">
        <f t="shared" si="0"/>
        <v>24</v>
      </c>
      <c r="BH24" s="113">
        <f t="shared" si="2"/>
        <v>88.5</v>
      </c>
      <c r="BI24" s="170">
        <f>SUM(BI16:BI22)</f>
        <v>100</v>
      </c>
      <c r="BJ24" s="171"/>
      <c r="BK24" s="172">
        <f>SUM(BK16:BK23)</f>
        <v>20</v>
      </c>
      <c r="BL24" s="172">
        <f t="shared" ref="BL24:BQ24" si="4">SUM(BL16:BL23)</f>
        <v>7</v>
      </c>
      <c r="BM24" s="172">
        <f t="shared" si="4"/>
        <v>18</v>
      </c>
      <c r="BN24" s="172">
        <f t="shared" si="4"/>
        <v>27</v>
      </c>
      <c r="BO24" s="172">
        <f t="shared" si="4"/>
        <v>1</v>
      </c>
      <c r="BP24" s="172">
        <f t="shared" si="4"/>
        <v>2</v>
      </c>
      <c r="BQ24" s="172">
        <f t="shared" si="4"/>
        <v>25</v>
      </c>
      <c r="BR24" s="692" t="s">
        <v>68</v>
      </c>
      <c r="BS24" s="693"/>
    </row>
    <row r="25" spans="1:71" s="20" customFormat="1" ht="16.5" thickTop="1" thickBot="1">
      <c r="A25" s="215">
        <v>11</v>
      </c>
      <c r="B25" s="366" t="s">
        <v>511</v>
      </c>
      <c r="C25" s="370" t="s">
        <v>492</v>
      </c>
      <c r="D25" s="98">
        <v>0</v>
      </c>
      <c r="E25" s="98">
        <v>2.5</v>
      </c>
      <c r="F25" s="98">
        <v>1.5</v>
      </c>
      <c r="G25" s="98">
        <v>2.5</v>
      </c>
      <c r="H25" s="90"/>
      <c r="I25" s="90"/>
      <c r="J25" s="133"/>
      <c r="K25" s="98">
        <v>1.5</v>
      </c>
      <c r="L25" s="98">
        <v>2.5</v>
      </c>
      <c r="M25" s="98"/>
      <c r="N25" s="98">
        <v>4</v>
      </c>
      <c r="O25" s="89"/>
      <c r="P25" s="89"/>
      <c r="Q25" s="90"/>
      <c r="R25" s="367">
        <v>0.5</v>
      </c>
      <c r="S25" s="112"/>
      <c r="T25" s="367">
        <v>1</v>
      </c>
      <c r="U25" s="373"/>
      <c r="V25" s="89"/>
      <c r="W25" s="89"/>
      <c r="X25" s="133"/>
      <c r="Y25" s="84"/>
      <c r="Z25" s="89"/>
      <c r="AA25" s="89"/>
      <c r="AB25" s="90"/>
      <c r="AC25" s="90"/>
      <c r="AD25" s="90"/>
      <c r="AE25" s="367">
        <v>5</v>
      </c>
      <c r="AF25" s="132"/>
      <c r="AG25" s="90"/>
      <c r="AH25" s="90"/>
      <c r="AI25" s="90"/>
      <c r="AJ25" s="369">
        <v>1</v>
      </c>
      <c r="AK25" s="367">
        <v>2</v>
      </c>
      <c r="AL25" s="132"/>
      <c r="AM25" s="224"/>
      <c r="AN25" s="90"/>
      <c r="AO25" s="90"/>
      <c r="AP25" s="90"/>
      <c r="AQ25" s="90"/>
      <c r="AR25" s="90"/>
      <c r="AS25" s="225">
        <v>17.5</v>
      </c>
      <c r="AT25" s="184">
        <v>12</v>
      </c>
      <c r="AU25" s="184"/>
      <c r="AV25" s="184">
        <v>13</v>
      </c>
      <c r="AW25" s="184">
        <v>18.5</v>
      </c>
      <c r="AX25" s="132"/>
      <c r="AY25" s="90"/>
      <c r="AZ25" s="133"/>
      <c r="BA25" s="109">
        <f t="shared" si="1"/>
        <v>14</v>
      </c>
      <c r="BB25" s="109">
        <f t="shared" si="0"/>
        <v>5</v>
      </c>
      <c r="BC25" s="109">
        <f t="shared" si="0"/>
        <v>15.5</v>
      </c>
      <c r="BD25" s="109">
        <f t="shared" si="0"/>
        <v>25</v>
      </c>
      <c r="BE25" s="109">
        <f t="shared" si="0"/>
        <v>1</v>
      </c>
      <c r="BF25" s="109">
        <f t="shared" si="0"/>
        <v>2</v>
      </c>
      <c r="BG25" s="109">
        <f t="shared" si="0"/>
        <v>22.5</v>
      </c>
      <c r="BH25" s="113">
        <f t="shared" si="2"/>
        <v>85</v>
      </c>
    </row>
    <row r="26" spans="1:71" s="20" customFormat="1" ht="15.75" thickTop="1" thickBot="1">
      <c r="A26" s="215">
        <v>12</v>
      </c>
      <c r="B26" s="366" t="s">
        <v>512</v>
      </c>
      <c r="C26" s="370" t="s">
        <v>513</v>
      </c>
      <c r="D26" s="98">
        <v>2</v>
      </c>
      <c r="E26" s="98">
        <v>3</v>
      </c>
      <c r="F26" s="98">
        <v>1.5</v>
      </c>
      <c r="G26" s="98">
        <v>3</v>
      </c>
      <c r="H26" s="90"/>
      <c r="I26" s="90"/>
      <c r="J26" s="133"/>
      <c r="K26" s="98">
        <v>2</v>
      </c>
      <c r="L26" s="98">
        <v>4</v>
      </c>
      <c r="M26" s="98"/>
      <c r="N26" s="98">
        <v>4</v>
      </c>
      <c r="O26" s="89"/>
      <c r="P26" s="89"/>
      <c r="Q26" s="90"/>
      <c r="R26" s="367">
        <v>1</v>
      </c>
      <c r="S26" s="112"/>
      <c r="T26" s="367">
        <v>1</v>
      </c>
      <c r="U26" s="371"/>
      <c r="V26" s="89"/>
      <c r="W26" s="89"/>
      <c r="X26" s="133"/>
      <c r="Y26" s="84"/>
      <c r="Z26" s="89"/>
      <c r="AA26" s="89"/>
      <c r="AB26" s="90"/>
      <c r="AC26" s="90"/>
      <c r="AD26" s="90"/>
      <c r="AE26" s="367">
        <v>5</v>
      </c>
      <c r="AF26" s="132"/>
      <c r="AG26" s="90"/>
      <c r="AH26" s="90"/>
      <c r="AI26" s="90"/>
      <c r="AJ26" s="369">
        <v>1</v>
      </c>
      <c r="AK26" s="367">
        <v>1</v>
      </c>
      <c r="AL26" s="132"/>
      <c r="AM26" s="224"/>
      <c r="AN26" s="90"/>
      <c r="AO26" s="90"/>
      <c r="AP26" s="90"/>
      <c r="AQ26" s="90"/>
      <c r="AR26" s="90"/>
      <c r="AS26" s="225">
        <v>19</v>
      </c>
      <c r="AT26" s="184">
        <v>12.5</v>
      </c>
      <c r="AU26" s="184"/>
      <c r="AV26" s="184">
        <v>14.5</v>
      </c>
      <c r="AW26" s="184">
        <v>20</v>
      </c>
      <c r="AX26" s="132"/>
      <c r="AY26" s="90"/>
      <c r="AZ26" s="133"/>
      <c r="BA26" s="109">
        <f t="shared" si="1"/>
        <v>17.5</v>
      </c>
      <c r="BB26" s="109">
        <f t="shared" si="0"/>
        <v>7</v>
      </c>
      <c r="BC26" s="109">
        <f t="shared" si="0"/>
        <v>17</v>
      </c>
      <c r="BD26" s="109">
        <f t="shared" si="0"/>
        <v>27</v>
      </c>
      <c r="BE26" s="109">
        <f t="shared" si="0"/>
        <v>1</v>
      </c>
      <c r="BF26" s="109">
        <f t="shared" si="0"/>
        <v>1</v>
      </c>
      <c r="BG26" s="109">
        <f t="shared" si="0"/>
        <v>24</v>
      </c>
      <c r="BH26" s="113">
        <f t="shared" si="2"/>
        <v>94.5</v>
      </c>
      <c r="BI26" s="694" t="s">
        <v>71</v>
      </c>
      <c r="BJ26" s="695"/>
      <c r="BK26" s="695"/>
      <c r="BL26" s="695"/>
      <c r="BM26" s="695"/>
      <c r="BN26" s="695"/>
      <c r="BO26" s="173"/>
      <c r="BP26" s="695" t="s">
        <v>72</v>
      </c>
      <c r="BQ26" s="695"/>
      <c r="BR26" s="695"/>
      <c r="BS26" s="698"/>
    </row>
    <row r="27" spans="1:71" s="20" customFormat="1" ht="15.75" thickTop="1" thickBot="1">
      <c r="A27" s="215">
        <v>13</v>
      </c>
      <c r="B27" s="366" t="s">
        <v>514</v>
      </c>
      <c r="C27" s="370" t="s">
        <v>429</v>
      </c>
      <c r="D27" s="98">
        <v>0</v>
      </c>
      <c r="E27" s="98">
        <v>2.5</v>
      </c>
      <c r="F27" s="98">
        <v>1</v>
      </c>
      <c r="G27" s="98">
        <v>2.5</v>
      </c>
      <c r="H27" s="99"/>
      <c r="I27" s="99"/>
      <c r="J27" s="217"/>
      <c r="K27" s="98">
        <v>1.5</v>
      </c>
      <c r="L27" s="98">
        <v>1</v>
      </c>
      <c r="M27" s="98"/>
      <c r="N27" s="98">
        <v>3</v>
      </c>
      <c r="O27" s="89"/>
      <c r="P27" s="89"/>
      <c r="Q27" s="90"/>
      <c r="R27" s="367">
        <v>0.5</v>
      </c>
      <c r="S27" s="89"/>
      <c r="T27" s="367">
        <v>0.5</v>
      </c>
      <c r="U27" s="371"/>
      <c r="V27" s="89"/>
      <c r="W27" s="89"/>
      <c r="X27" s="133"/>
      <c r="Y27" s="84"/>
      <c r="Z27" s="89"/>
      <c r="AA27" s="89"/>
      <c r="AB27" s="90"/>
      <c r="AC27" s="90"/>
      <c r="AD27" s="90"/>
      <c r="AE27" s="367">
        <v>4</v>
      </c>
      <c r="AF27" s="132"/>
      <c r="AG27" s="90"/>
      <c r="AH27" s="90"/>
      <c r="AI27" s="90"/>
      <c r="AJ27" s="369">
        <v>1</v>
      </c>
      <c r="AK27" s="367">
        <v>2</v>
      </c>
      <c r="AL27" s="132"/>
      <c r="AM27" s="224"/>
      <c r="AN27" s="90"/>
      <c r="AO27" s="90"/>
      <c r="AP27" s="90"/>
      <c r="AQ27" s="90"/>
      <c r="AR27" s="90"/>
      <c r="AS27" s="225">
        <v>13.5</v>
      </c>
      <c r="AT27" s="184">
        <v>11</v>
      </c>
      <c r="AU27" s="184"/>
      <c r="AV27" s="184">
        <v>9.5</v>
      </c>
      <c r="AW27" s="184">
        <v>14</v>
      </c>
      <c r="AX27" s="132"/>
      <c r="AY27" s="90"/>
      <c r="AZ27" s="133"/>
      <c r="BA27" s="109">
        <f t="shared" si="1"/>
        <v>13</v>
      </c>
      <c r="BB27" s="109">
        <f t="shared" si="0"/>
        <v>3.5</v>
      </c>
      <c r="BC27" s="109">
        <f t="shared" si="0"/>
        <v>11</v>
      </c>
      <c r="BD27" s="109">
        <f t="shared" si="0"/>
        <v>19.5</v>
      </c>
      <c r="BE27" s="109">
        <f t="shared" si="0"/>
        <v>1</v>
      </c>
      <c r="BF27" s="109">
        <f t="shared" si="0"/>
        <v>2</v>
      </c>
      <c r="BG27" s="109">
        <f t="shared" si="0"/>
        <v>17.5</v>
      </c>
      <c r="BH27" s="113">
        <f t="shared" si="2"/>
        <v>67.5</v>
      </c>
      <c r="BI27" s="696"/>
      <c r="BJ27" s="697"/>
      <c r="BK27" s="697"/>
      <c r="BL27" s="697"/>
      <c r="BM27" s="697"/>
      <c r="BN27" s="697"/>
      <c r="BO27" s="174"/>
      <c r="BP27" s="697"/>
      <c r="BQ27" s="697"/>
      <c r="BR27" s="697"/>
      <c r="BS27" s="699"/>
    </row>
    <row r="28" spans="1:71" s="20" customFormat="1" ht="16.5" thickTop="1" thickBot="1">
      <c r="A28" s="215">
        <v>14</v>
      </c>
      <c r="B28" s="366" t="s">
        <v>515</v>
      </c>
      <c r="C28" s="370" t="s">
        <v>247</v>
      </c>
      <c r="D28" s="98">
        <v>0</v>
      </c>
      <c r="E28" s="98">
        <v>1</v>
      </c>
      <c r="F28" s="98">
        <v>0.5</v>
      </c>
      <c r="G28" s="98">
        <v>1</v>
      </c>
      <c r="H28" s="90"/>
      <c r="I28" s="90"/>
      <c r="J28" s="133"/>
      <c r="K28" s="98">
        <v>1.5</v>
      </c>
      <c r="L28" s="98">
        <v>2.5</v>
      </c>
      <c r="M28" s="98"/>
      <c r="N28" s="98">
        <v>3.5</v>
      </c>
      <c r="O28" s="89"/>
      <c r="P28" s="89"/>
      <c r="Q28" s="90"/>
      <c r="R28" s="367">
        <v>1</v>
      </c>
      <c r="S28" s="89"/>
      <c r="T28" s="367">
        <v>1</v>
      </c>
      <c r="U28" s="373"/>
      <c r="V28" s="89"/>
      <c r="W28" s="89"/>
      <c r="X28" s="133"/>
      <c r="Y28" s="84"/>
      <c r="Z28" s="89"/>
      <c r="AA28" s="89"/>
      <c r="AB28" s="90"/>
      <c r="AC28" s="90"/>
      <c r="AD28" s="90"/>
      <c r="AE28" s="367">
        <v>4</v>
      </c>
      <c r="AF28" s="132"/>
      <c r="AG28" s="90"/>
      <c r="AH28" s="90"/>
      <c r="AI28" s="90"/>
      <c r="AJ28" s="369">
        <v>1</v>
      </c>
      <c r="AK28" s="367">
        <v>2</v>
      </c>
      <c r="AL28" s="132"/>
      <c r="AM28" s="224"/>
      <c r="AN28" s="90"/>
      <c r="AO28" s="90"/>
      <c r="AP28" s="90"/>
      <c r="AQ28" s="90"/>
      <c r="AR28" s="90"/>
      <c r="AS28" s="225">
        <v>8</v>
      </c>
      <c r="AT28" s="184">
        <v>11</v>
      </c>
      <c r="AU28" s="184"/>
      <c r="AV28" s="184">
        <v>8.5</v>
      </c>
      <c r="AW28" s="184">
        <v>14.5</v>
      </c>
      <c r="AX28" s="132"/>
      <c r="AY28" s="90"/>
      <c r="AZ28" s="133"/>
      <c r="BA28" s="109">
        <f t="shared" si="1"/>
        <v>13.5</v>
      </c>
      <c r="BB28" s="109">
        <f t="shared" si="0"/>
        <v>3.5</v>
      </c>
      <c r="BC28" s="109">
        <f t="shared" si="0"/>
        <v>10</v>
      </c>
      <c r="BD28" s="109">
        <f t="shared" si="0"/>
        <v>19</v>
      </c>
      <c r="BE28" s="109">
        <f t="shared" si="0"/>
        <v>1</v>
      </c>
      <c r="BF28" s="109">
        <f t="shared" si="0"/>
        <v>2</v>
      </c>
      <c r="BG28" s="109">
        <f t="shared" si="0"/>
        <v>12</v>
      </c>
      <c r="BH28" s="113">
        <f t="shared" si="2"/>
        <v>61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5.75" thickTop="1" thickBot="1">
      <c r="A29" s="215">
        <v>15</v>
      </c>
      <c r="B29" s="366" t="s">
        <v>516</v>
      </c>
      <c r="C29" s="370" t="s">
        <v>493</v>
      </c>
      <c r="D29" s="98">
        <v>1.5</v>
      </c>
      <c r="E29" s="98">
        <v>3</v>
      </c>
      <c r="F29" s="98">
        <v>1.5</v>
      </c>
      <c r="G29" s="98">
        <v>3</v>
      </c>
      <c r="H29" s="90"/>
      <c r="I29" s="90"/>
      <c r="J29" s="133"/>
      <c r="K29" s="98">
        <v>1.5</v>
      </c>
      <c r="L29" s="98">
        <v>3</v>
      </c>
      <c r="M29" s="98"/>
      <c r="N29" s="98">
        <v>3.5</v>
      </c>
      <c r="O29" s="89"/>
      <c r="P29" s="89"/>
      <c r="Q29" s="90"/>
      <c r="R29" s="367">
        <v>1</v>
      </c>
      <c r="S29" s="112"/>
      <c r="T29" s="367">
        <v>1</v>
      </c>
      <c r="U29" s="371"/>
      <c r="V29" s="89"/>
      <c r="W29" s="89"/>
      <c r="X29" s="133"/>
      <c r="Y29" s="84"/>
      <c r="Z29" s="89"/>
      <c r="AA29" s="89"/>
      <c r="AB29" s="90"/>
      <c r="AC29" s="90"/>
      <c r="AD29" s="90"/>
      <c r="AE29" s="367">
        <v>5</v>
      </c>
      <c r="AF29" s="132"/>
      <c r="AG29" s="90"/>
      <c r="AH29" s="90"/>
      <c r="AI29" s="90"/>
      <c r="AJ29" s="369">
        <v>1</v>
      </c>
      <c r="AK29" s="367">
        <v>1</v>
      </c>
      <c r="AL29" s="132"/>
      <c r="AM29" s="224"/>
      <c r="AN29" s="90"/>
      <c r="AO29" s="90"/>
      <c r="AP29" s="90"/>
      <c r="AQ29" s="90"/>
      <c r="AR29" s="90"/>
      <c r="AS29" s="225">
        <v>17.5</v>
      </c>
      <c r="AT29" s="184">
        <v>13</v>
      </c>
      <c r="AU29" s="184"/>
      <c r="AV29" s="184">
        <v>11</v>
      </c>
      <c r="AW29" s="184">
        <v>16.5</v>
      </c>
      <c r="AX29" s="132"/>
      <c r="AY29" s="90"/>
      <c r="AZ29" s="133"/>
      <c r="BA29" s="109">
        <f t="shared" si="1"/>
        <v>17</v>
      </c>
      <c r="BB29" s="109">
        <f t="shared" si="0"/>
        <v>6</v>
      </c>
      <c r="BC29" s="109">
        <f t="shared" si="0"/>
        <v>13.5</v>
      </c>
      <c r="BD29" s="109">
        <f t="shared" si="0"/>
        <v>23</v>
      </c>
      <c r="BE29" s="109">
        <f t="shared" si="0"/>
        <v>1</v>
      </c>
      <c r="BF29" s="109">
        <f t="shared" si="0"/>
        <v>1</v>
      </c>
      <c r="BG29" s="109">
        <f t="shared" si="0"/>
        <v>22.5</v>
      </c>
      <c r="BH29" s="113">
        <f t="shared" si="2"/>
        <v>84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15.75" thickTop="1" thickBot="1">
      <c r="A30" s="215">
        <v>16</v>
      </c>
      <c r="B30" s="366" t="s">
        <v>517</v>
      </c>
      <c r="C30" s="370" t="s">
        <v>248</v>
      </c>
      <c r="D30" s="98">
        <v>1.5</v>
      </c>
      <c r="E30" s="98">
        <v>2</v>
      </c>
      <c r="F30" s="98">
        <v>1.5</v>
      </c>
      <c r="G30" s="98">
        <v>3</v>
      </c>
      <c r="H30" s="90"/>
      <c r="I30" s="90"/>
      <c r="J30" s="133"/>
      <c r="K30" s="98">
        <v>1.5</v>
      </c>
      <c r="L30" s="98">
        <v>1.5</v>
      </c>
      <c r="M30" s="98"/>
      <c r="N30" s="98">
        <v>4</v>
      </c>
      <c r="O30" s="89"/>
      <c r="P30" s="89"/>
      <c r="Q30" s="90"/>
      <c r="R30" s="367">
        <v>1</v>
      </c>
      <c r="S30" s="112"/>
      <c r="T30" s="367">
        <v>1</v>
      </c>
      <c r="U30" s="371"/>
      <c r="V30" s="89"/>
      <c r="W30" s="89"/>
      <c r="X30" s="133"/>
      <c r="Y30" s="84"/>
      <c r="Z30" s="89"/>
      <c r="AA30" s="89"/>
      <c r="AB30" s="90"/>
      <c r="AC30" s="90"/>
      <c r="AD30" s="90"/>
      <c r="AE30" s="367">
        <v>5</v>
      </c>
      <c r="AF30" s="132"/>
      <c r="AG30" s="90"/>
      <c r="AH30" s="90"/>
      <c r="AI30" s="90"/>
      <c r="AJ30" s="369">
        <v>1</v>
      </c>
      <c r="AK30" s="367">
        <v>1.5</v>
      </c>
      <c r="AL30" s="132"/>
      <c r="AM30" s="224"/>
      <c r="AN30" s="90"/>
      <c r="AO30" s="90"/>
      <c r="AP30" s="90"/>
      <c r="AQ30" s="90"/>
      <c r="AR30" s="90"/>
      <c r="AS30" s="225">
        <v>14</v>
      </c>
      <c r="AT30" s="184">
        <v>11.5</v>
      </c>
      <c r="AU30" s="184"/>
      <c r="AV30" s="184">
        <v>13.5</v>
      </c>
      <c r="AW30" s="184">
        <v>20</v>
      </c>
      <c r="AX30" s="132"/>
      <c r="AY30" s="90"/>
      <c r="AZ30" s="133"/>
      <c r="BA30" s="109">
        <f t="shared" si="1"/>
        <v>15.5</v>
      </c>
      <c r="BB30" s="109">
        <f t="shared" si="0"/>
        <v>3.5</v>
      </c>
      <c r="BC30" s="109">
        <f t="shared" si="0"/>
        <v>16</v>
      </c>
      <c r="BD30" s="109">
        <f t="shared" si="0"/>
        <v>27</v>
      </c>
      <c r="BE30" s="109">
        <f t="shared" si="0"/>
        <v>1</v>
      </c>
      <c r="BF30" s="109">
        <f t="shared" si="0"/>
        <v>1.5</v>
      </c>
      <c r="BG30" s="109">
        <f t="shared" si="0"/>
        <v>19</v>
      </c>
      <c r="BH30" s="113">
        <f t="shared" si="2"/>
        <v>83.5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15.75" thickTop="1" thickBot="1">
      <c r="A31" s="215">
        <v>17</v>
      </c>
      <c r="B31" s="366" t="s">
        <v>518</v>
      </c>
      <c r="C31" s="370" t="s">
        <v>519</v>
      </c>
      <c r="D31" s="98">
        <v>0</v>
      </c>
      <c r="E31" s="98">
        <v>1.5</v>
      </c>
      <c r="F31" s="98">
        <v>2</v>
      </c>
      <c r="G31" s="98">
        <v>1</v>
      </c>
      <c r="H31" s="90"/>
      <c r="I31" s="90"/>
      <c r="J31" s="133"/>
      <c r="K31" s="98">
        <v>1</v>
      </c>
      <c r="L31" s="98">
        <v>2</v>
      </c>
      <c r="M31" s="98"/>
      <c r="N31" s="98">
        <v>1.5</v>
      </c>
      <c r="O31" s="89"/>
      <c r="P31" s="89"/>
      <c r="Q31" s="90"/>
      <c r="R31" s="367">
        <v>1</v>
      </c>
      <c r="S31" s="112"/>
      <c r="T31" s="367">
        <v>1</v>
      </c>
      <c r="U31" s="371"/>
      <c r="V31" s="89"/>
      <c r="W31" s="89"/>
      <c r="X31" s="133"/>
      <c r="Y31" s="84"/>
      <c r="Z31" s="89"/>
      <c r="AA31" s="89"/>
      <c r="AB31" s="90"/>
      <c r="AC31" s="90"/>
      <c r="AD31" s="90"/>
      <c r="AE31" s="367">
        <v>4</v>
      </c>
      <c r="AF31" s="132"/>
      <c r="AG31" s="90"/>
      <c r="AH31" s="90"/>
      <c r="AI31" s="90"/>
      <c r="AJ31" s="369">
        <v>1</v>
      </c>
      <c r="AK31" s="367">
        <v>2</v>
      </c>
      <c r="AL31" s="132"/>
      <c r="AM31" s="224"/>
      <c r="AN31" s="90"/>
      <c r="AO31" s="90"/>
      <c r="AP31" s="90"/>
      <c r="AQ31" s="90"/>
      <c r="AR31" s="90"/>
      <c r="AS31" s="225">
        <v>13</v>
      </c>
      <c r="AT31" s="184">
        <v>10.5</v>
      </c>
      <c r="AU31" s="184"/>
      <c r="AV31" s="184">
        <v>7</v>
      </c>
      <c r="AW31" s="184">
        <v>13.5</v>
      </c>
      <c r="AX31" s="132"/>
      <c r="AY31" s="90"/>
      <c r="AZ31" s="133"/>
      <c r="BA31" s="109">
        <f t="shared" si="1"/>
        <v>12.5</v>
      </c>
      <c r="BB31" s="109">
        <f t="shared" si="1"/>
        <v>3.5</v>
      </c>
      <c r="BC31" s="109">
        <f t="shared" si="1"/>
        <v>10</v>
      </c>
      <c r="BD31" s="109">
        <f t="shared" si="1"/>
        <v>16</v>
      </c>
      <c r="BE31" s="109">
        <f t="shared" si="1"/>
        <v>1</v>
      </c>
      <c r="BF31" s="109">
        <f t="shared" si="1"/>
        <v>2</v>
      </c>
      <c r="BG31" s="109">
        <f t="shared" si="1"/>
        <v>17</v>
      </c>
      <c r="BH31" s="113">
        <f t="shared" si="2"/>
        <v>62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15.75" thickTop="1" thickBot="1">
      <c r="A32" s="215">
        <v>18</v>
      </c>
      <c r="B32" s="366" t="s">
        <v>520</v>
      </c>
      <c r="C32" s="370" t="s">
        <v>521</v>
      </c>
      <c r="D32" s="98">
        <v>2</v>
      </c>
      <c r="E32" s="98">
        <v>3</v>
      </c>
      <c r="F32" s="98">
        <v>1.5</v>
      </c>
      <c r="G32" s="98">
        <v>3</v>
      </c>
      <c r="H32" s="99"/>
      <c r="I32" s="99"/>
      <c r="J32" s="217"/>
      <c r="K32" s="98">
        <v>1.5</v>
      </c>
      <c r="L32" s="98">
        <v>2</v>
      </c>
      <c r="M32" s="98"/>
      <c r="N32" s="98">
        <v>3.5</v>
      </c>
      <c r="O32" s="89"/>
      <c r="P32" s="89"/>
      <c r="Q32" s="90"/>
      <c r="R32" s="367">
        <v>1</v>
      </c>
      <c r="S32" s="89"/>
      <c r="T32" s="367">
        <v>1</v>
      </c>
      <c r="U32" s="371"/>
      <c r="V32" s="89"/>
      <c r="W32" s="89"/>
      <c r="X32" s="133"/>
      <c r="Y32" s="84"/>
      <c r="Z32" s="89"/>
      <c r="AA32" s="89"/>
      <c r="AB32" s="90"/>
      <c r="AC32" s="90"/>
      <c r="AD32" s="90"/>
      <c r="AE32" s="367">
        <v>5</v>
      </c>
      <c r="AF32" s="132"/>
      <c r="AG32" s="90"/>
      <c r="AH32" s="90"/>
      <c r="AI32" s="90"/>
      <c r="AJ32" s="369">
        <v>1</v>
      </c>
      <c r="AK32" s="367">
        <v>2</v>
      </c>
      <c r="AL32" s="132"/>
      <c r="AM32" s="224"/>
      <c r="AN32" s="90"/>
      <c r="AO32" s="90"/>
      <c r="AP32" s="90"/>
      <c r="AQ32" s="90"/>
      <c r="AR32" s="90"/>
      <c r="AS32" s="225">
        <v>14</v>
      </c>
      <c r="AT32" s="184">
        <v>12</v>
      </c>
      <c r="AU32" s="184"/>
      <c r="AV32" s="184">
        <v>12.5</v>
      </c>
      <c r="AW32" s="184">
        <v>19.5</v>
      </c>
      <c r="AX32" s="132"/>
      <c r="AY32" s="90"/>
      <c r="AZ32" s="133"/>
      <c r="BA32" s="109">
        <f t="shared" si="1"/>
        <v>16.5</v>
      </c>
      <c r="BB32" s="109">
        <f t="shared" si="1"/>
        <v>5</v>
      </c>
      <c r="BC32" s="109">
        <f t="shared" si="1"/>
        <v>15</v>
      </c>
      <c r="BD32" s="109">
        <f t="shared" si="1"/>
        <v>26</v>
      </c>
      <c r="BE32" s="109">
        <f t="shared" si="1"/>
        <v>1</v>
      </c>
      <c r="BF32" s="109">
        <f t="shared" si="1"/>
        <v>2</v>
      </c>
      <c r="BG32" s="109">
        <f t="shared" si="1"/>
        <v>19</v>
      </c>
      <c r="BH32" s="113">
        <f t="shared" si="2"/>
        <v>84.5</v>
      </c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2" s="20" customFormat="1" ht="16.5" thickTop="1" thickBot="1">
      <c r="A33" s="215">
        <v>19</v>
      </c>
      <c r="B33" s="366" t="s">
        <v>522</v>
      </c>
      <c r="C33" s="370" t="s">
        <v>494</v>
      </c>
      <c r="D33" s="98">
        <v>1</v>
      </c>
      <c r="E33" s="98">
        <v>1.5</v>
      </c>
      <c r="F33" s="98">
        <v>0.5</v>
      </c>
      <c r="G33" s="98">
        <v>1</v>
      </c>
      <c r="H33" s="90"/>
      <c r="I33" s="90"/>
      <c r="J33" s="133"/>
      <c r="K33" s="98">
        <v>1</v>
      </c>
      <c r="L33" s="98">
        <v>0.5</v>
      </c>
      <c r="M33" s="98"/>
      <c r="N33" s="98">
        <v>2</v>
      </c>
      <c r="O33" s="89"/>
      <c r="P33" s="89"/>
      <c r="Q33" s="90"/>
      <c r="R33" s="367">
        <v>1</v>
      </c>
      <c r="S33" s="89"/>
      <c r="T33" s="367">
        <v>1</v>
      </c>
      <c r="U33" s="373"/>
      <c r="V33" s="89"/>
      <c r="W33" s="89"/>
      <c r="X33" s="133"/>
      <c r="Y33" s="84"/>
      <c r="Z33" s="89"/>
      <c r="AA33" s="89"/>
      <c r="AB33" s="90"/>
      <c r="AC33" s="90"/>
      <c r="AD33" s="90"/>
      <c r="AE33" s="367">
        <v>4</v>
      </c>
      <c r="AF33" s="132"/>
      <c r="AG33" s="90"/>
      <c r="AH33" s="90"/>
      <c r="AI33" s="90"/>
      <c r="AJ33" s="369">
        <v>1</v>
      </c>
      <c r="AK33" s="367">
        <v>2</v>
      </c>
      <c r="AL33" s="132"/>
      <c r="AM33" s="224"/>
      <c r="AN33" s="90"/>
      <c r="AO33" s="90"/>
      <c r="AP33" s="90"/>
      <c r="AQ33" s="90"/>
      <c r="AR33" s="90"/>
      <c r="AS33" s="225">
        <v>15.5</v>
      </c>
      <c r="AT33" s="184">
        <v>10</v>
      </c>
      <c r="AU33" s="184"/>
      <c r="AV33" s="184">
        <v>7</v>
      </c>
      <c r="AW33" s="184">
        <v>13.5</v>
      </c>
      <c r="AX33" s="132"/>
      <c r="AY33" s="90"/>
      <c r="AZ33" s="133"/>
      <c r="BA33" s="109">
        <f t="shared" si="1"/>
        <v>13</v>
      </c>
      <c r="BB33" s="109">
        <f t="shared" si="1"/>
        <v>2</v>
      </c>
      <c r="BC33" s="109">
        <f t="shared" si="1"/>
        <v>8.5</v>
      </c>
      <c r="BD33" s="109">
        <f t="shared" si="1"/>
        <v>16.5</v>
      </c>
      <c r="BE33" s="109">
        <f t="shared" si="1"/>
        <v>1</v>
      </c>
      <c r="BF33" s="109">
        <f t="shared" si="1"/>
        <v>2</v>
      </c>
      <c r="BG33" s="109">
        <f t="shared" si="1"/>
        <v>19.5</v>
      </c>
      <c r="BH33" s="113">
        <f t="shared" si="2"/>
        <v>62.5</v>
      </c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2" s="20" customFormat="1" ht="15.75" thickTop="1" thickBot="1">
      <c r="A34" s="215">
        <v>20</v>
      </c>
      <c r="B34" s="366" t="s">
        <v>523</v>
      </c>
      <c r="C34" s="370" t="s">
        <v>252</v>
      </c>
      <c r="D34" s="98">
        <v>0</v>
      </c>
      <c r="E34" s="98">
        <v>1</v>
      </c>
      <c r="F34" s="98">
        <v>1</v>
      </c>
      <c r="G34" s="98">
        <v>0.5</v>
      </c>
      <c r="H34" s="90"/>
      <c r="I34" s="90"/>
      <c r="J34" s="133"/>
      <c r="K34" s="98">
        <v>1.5</v>
      </c>
      <c r="L34" s="98">
        <v>3</v>
      </c>
      <c r="M34" s="98"/>
      <c r="N34" s="98">
        <v>1.5</v>
      </c>
      <c r="O34" s="89"/>
      <c r="P34" s="89"/>
      <c r="Q34" s="90"/>
      <c r="R34" s="367">
        <v>0</v>
      </c>
      <c r="S34" s="112"/>
      <c r="T34" s="367">
        <v>1</v>
      </c>
      <c r="U34" s="371"/>
      <c r="V34" s="89"/>
      <c r="W34" s="89"/>
      <c r="X34" s="133"/>
      <c r="Y34" s="84"/>
      <c r="Z34" s="89"/>
      <c r="AA34" s="89"/>
      <c r="AB34" s="90"/>
      <c r="AC34" s="90"/>
      <c r="AD34" s="90"/>
      <c r="AE34" s="367">
        <v>2</v>
      </c>
      <c r="AF34" s="132"/>
      <c r="AG34" s="90"/>
      <c r="AH34" s="90"/>
      <c r="AI34" s="90"/>
      <c r="AJ34" s="369">
        <v>1</v>
      </c>
      <c r="AK34" s="367">
        <v>2</v>
      </c>
      <c r="AL34" s="132"/>
      <c r="AM34" s="224"/>
      <c r="AN34" s="90"/>
      <c r="AO34" s="90"/>
      <c r="AP34" s="90"/>
      <c r="AQ34" s="90"/>
      <c r="AR34" s="90"/>
      <c r="AS34" s="225">
        <v>3</v>
      </c>
      <c r="AT34" s="184">
        <v>9.5</v>
      </c>
      <c r="AU34" s="184"/>
      <c r="AV34" s="184">
        <v>6</v>
      </c>
      <c r="AW34" s="184">
        <v>1.5</v>
      </c>
      <c r="AX34" s="132"/>
      <c r="AY34" s="90"/>
      <c r="AZ34" s="133"/>
      <c r="BA34" s="109">
        <f t="shared" si="1"/>
        <v>11</v>
      </c>
      <c r="BB34" s="109">
        <f t="shared" si="1"/>
        <v>4</v>
      </c>
      <c r="BC34" s="109">
        <f t="shared" si="1"/>
        <v>8</v>
      </c>
      <c r="BD34" s="109">
        <f t="shared" si="1"/>
        <v>3.5</v>
      </c>
      <c r="BE34" s="109">
        <f t="shared" si="1"/>
        <v>1</v>
      </c>
      <c r="BF34" s="109">
        <f t="shared" si="1"/>
        <v>2</v>
      </c>
      <c r="BG34" s="109">
        <f t="shared" si="1"/>
        <v>5</v>
      </c>
      <c r="BH34" s="113">
        <f t="shared" si="2"/>
        <v>34.5</v>
      </c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2" s="20" customFormat="1" ht="15.75" thickTop="1" thickBot="1">
      <c r="A35" s="215">
        <v>21</v>
      </c>
      <c r="B35" s="366" t="s">
        <v>524</v>
      </c>
      <c r="C35" s="370" t="s">
        <v>254</v>
      </c>
      <c r="D35" s="98">
        <v>1</v>
      </c>
      <c r="E35" s="98">
        <v>1.5</v>
      </c>
      <c r="F35" s="98">
        <v>1.5</v>
      </c>
      <c r="G35" s="98">
        <v>1</v>
      </c>
      <c r="H35" s="90"/>
      <c r="I35" s="90"/>
      <c r="J35" s="133"/>
      <c r="K35" s="98">
        <v>1</v>
      </c>
      <c r="L35" s="98">
        <v>0</v>
      </c>
      <c r="M35" s="98"/>
      <c r="N35" s="98">
        <v>1.5</v>
      </c>
      <c r="O35" s="89"/>
      <c r="P35" s="89"/>
      <c r="Q35" s="90"/>
      <c r="R35" s="367">
        <v>1</v>
      </c>
      <c r="S35" s="112"/>
      <c r="T35" s="367">
        <v>1</v>
      </c>
      <c r="U35" s="371"/>
      <c r="V35" s="89"/>
      <c r="W35" s="89"/>
      <c r="X35" s="133"/>
      <c r="Y35" s="84"/>
      <c r="Z35" s="89"/>
      <c r="AA35" s="89"/>
      <c r="AB35" s="90"/>
      <c r="AC35" s="90"/>
      <c r="AD35" s="90"/>
      <c r="AE35" s="367">
        <v>3.5</v>
      </c>
      <c r="AF35" s="132"/>
      <c r="AG35" s="90"/>
      <c r="AH35" s="90"/>
      <c r="AI35" s="90"/>
      <c r="AJ35" s="369">
        <v>1</v>
      </c>
      <c r="AK35" s="367">
        <v>2</v>
      </c>
      <c r="AL35" s="132"/>
      <c r="AM35" s="224"/>
      <c r="AN35" s="90"/>
      <c r="AO35" s="90"/>
      <c r="AP35" s="90"/>
      <c r="AQ35" s="90"/>
      <c r="AR35" s="90"/>
      <c r="AS35" s="225">
        <v>3.5</v>
      </c>
      <c r="AT35" s="184">
        <v>11</v>
      </c>
      <c r="AU35" s="184"/>
      <c r="AV35" s="184">
        <v>5</v>
      </c>
      <c r="AW35" s="184">
        <v>4.5</v>
      </c>
      <c r="AX35" s="132"/>
      <c r="AY35" s="90"/>
      <c r="AZ35" s="133"/>
      <c r="BA35" s="109">
        <f t="shared" si="1"/>
        <v>14</v>
      </c>
      <c r="BB35" s="109">
        <f t="shared" si="1"/>
        <v>1.5</v>
      </c>
      <c r="BC35" s="109">
        <f t="shared" si="1"/>
        <v>7.5</v>
      </c>
      <c r="BD35" s="109">
        <f t="shared" si="1"/>
        <v>7</v>
      </c>
      <c r="BE35" s="109">
        <f t="shared" si="1"/>
        <v>1</v>
      </c>
      <c r="BF35" s="109">
        <f t="shared" si="1"/>
        <v>2</v>
      </c>
      <c r="BG35" s="109">
        <f t="shared" si="1"/>
        <v>7</v>
      </c>
      <c r="BH35" s="113">
        <f t="shared" si="2"/>
        <v>40</v>
      </c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2" s="20" customFormat="1" ht="15.75" thickTop="1" thickBot="1">
      <c r="A36" s="215">
        <v>22</v>
      </c>
      <c r="B36" s="366" t="s">
        <v>525</v>
      </c>
      <c r="C36" s="370" t="s">
        <v>526</v>
      </c>
      <c r="D36" s="98">
        <v>0.5</v>
      </c>
      <c r="E36" s="98">
        <v>1</v>
      </c>
      <c r="F36" s="98">
        <v>1.5</v>
      </c>
      <c r="G36" s="98">
        <v>3</v>
      </c>
      <c r="H36" s="90"/>
      <c r="I36" s="90"/>
      <c r="J36" s="133"/>
      <c r="K36" s="98">
        <v>1.5</v>
      </c>
      <c r="L36" s="98">
        <v>1.5</v>
      </c>
      <c r="M36" s="98"/>
      <c r="N36" s="98">
        <v>3</v>
      </c>
      <c r="O36" s="89"/>
      <c r="P36" s="89"/>
      <c r="Q36" s="90"/>
      <c r="R36" s="367">
        <v>1</v>
      </c>
      <c r="S36" s="112"/>
      <c r="T36" s="367">
        <v>1</v>
      </c>
      <c r="U36" s="371"/>
      <c r="V36" s="89"/>
      <c r="W36" s="89"/>
      <c r="X36" s="133"/>
      <c r="Y36" s="84"/>
      <c r="Z36" s="89"/>
      <c r="AA36" s="89"/>
      <c r="AB36" s="90"/>
      <c r="AC36" s="90"/>
      <c r="AD36" s="90"/>
      <c r="AE36" s="367">
        <v>4.5</v>
      </c>
      <c r="AF36" s="132"/>
      <c r="AG36" s="90"/>
      <c r="AH36" s="90"/>
      <c r="AI36" s="90"/>
      <c r="AJ36" s="369">
        <v>1</v>
      </c>
      <c r="AK36" s="367">
        <v>2</v>
      </c>
      <c r="AL36" s="132"/>
      <c r="AM36" s="224"/>
      <c r="AN36" s="90"/>
      <c r="AO36" s="90"/>
      <c r="AP36" s="90"/>
      <c r="AQ36" s="90"/>
      <c r="AR36" s="90"/>
      <c r="AS36" s="225">
        <v>10</v>
      </c>
      <c r="AT36" s="184">
        <v>12</v>
      </c>
      <c r="AU36" s="184"/>
      <c r="AV36" s="184">
        <v>8.5</v>
      </c>
      <c r="AW36" s="184">
        <v>9.5</v>
      </c>
      <c r="AX36" s="132"/>
      <c r="AY36" s="90"/>
      <c r="AZ36" s="133"/>
      <c r="BA36" s="109">
        <f t="shared" si="1"/>
        <v>15</v>
      </c>
      <c r="BB36" s="109">
        <f t="shared" si="1"/>
        <v>2.5</v>
      </c>
      <c r="BC36" s="109">
        <f t="shared" si="1"/>
        <v>11</v>
      </c>
      <c r="BD36" s="109">
        <f t="shared" si="1"/>
        <v>15.5</v>
      </c>
      <c r="BE36" s="109">
        <f t="shared" si="1"/>
        <v>1</v>
      </c>
      <c r="BF36" s="109">
        <f t="shared" si="1"/>
        <v>2</v>
      </c>
      <c r="BG36" s="109">
        <f t="shared" si="1"/>
        <v>14.5</v>
      </c>
      <c r="BH36" s="113">
        <f t="shared" si="2"/>
        <v>61.5</v>
      </c>
      <c r="BI36" s="677"/>
      <c r="BJ36" s="678"/>
      <c r="BK36" s="678"/>
      <c r="BL36" s="678"/>
      <c r="BM36" s="678"/>
      <c r="BN36" s="678"/>
      <c r="BO36" s="678"/>
      <c r="BP36" s="678"/>
      <c r="BQ36" s="678"/>
      <c r="BR36" s="678"/>
      <c r="BS36" s="679"/>
      <c r="BT36" s="185"/>
    </row>
    <row r="37" spans="1:72" s="20" customFormat="1" ht="16.5" thickTop="1" thickBot="1">
      <c r="A37" s="215"/>
      <c r="B37" s="366"/>
      <c r="C37" s="370"/>
      <c r="D37" s="98"/>
      <c r="E37" s="84"/>
      <c r="F37" s="89"/>
      <c r="G37" s="89"/>
      <c r="H37" s="99"/>
      <c r="I37" s="99"/>
      <c r="J37" s="217"/>
      <c r="K37" s="84"/>
      <c r="L37" s="84"/>
      <c r="M37" s="84"/>
      <c r="N37" s="84"/>
      <c r="O37" s="89"/>
      <c r="P37" s="89"/>
      <c r="Q37" s="90"/>
      <c r="R37" s="374"/>
      <c r="S37" s="89"/>
      <c r="T37" s="374"/>
      <c r="U37" s="371"/>
      <c r="V37" s="89"/>
      <c r="W37" s="89"/>
      <c r="X37" s="133"/>
      <c r="Y37" s="84"/>
      <c r="Z37" s="89"/>
      <c r="AA37" s="89"/>
      <c r="AB37" s="90"/>
      <c r="AC37" s="90"/>
      <c r="AD37" s="90"/>
      <c r="AE37" s="222"/>
      <c r="AF37" s="132"/>
      <c r="AG37" s="90"/>
      <c r="AH37" s="90"/>
      <c r="AI37" s="90"/>
      <c r="AJ37" s="375"/>
      <c r="AK37" s="376"/>
      <c r="AL37" s="132"/>
      <c r="AM37" s="224"/>
      <c r="AN37" s="90"/>
      <c r="AO37" s="90"/>
      <c r="AP37" s="90"/>
      <c r="AQ37" s="90"/>
      <c r="AR37" s="90"/>
      <c r="AS37" s="225"/>
      <c r="AT37" s="184"/>
      <c r="AU37" s="184"/>
      <c r="AV37" s="184"/>
      <c r="AW37" s="184"/>
      <c r="AX37" s="132"/>
      <c r="AY37" s="90"/>
      <c r="AZ37" s="133"/>
      <c r="BA37" s="109"/>
      <c r="BB37" s="109"/>
      <c r="BC37" s="109"/>
      <c r="BD37" s="109"/>
      <c r="BE37" s="109"/>
      <c r="BF37" s="109"/>
      <c r="BG37" s="109"/>
      <c r="BH37" s="113">
        <f t="shared" si="2"/>
        <v>0</v>
      </c>
      <c r="BI37" s="677"/>
      <c r="BJ37" s="678"/>
      <c r="BK37" s="678"/>
      <c r="BL37" s="678"/>
      <c r="BM37" s="678"/>
      <c r="BN37" s="678"/>
      <c r="BO37" s="678"/>
      <c r="BP37" s="678"/>
      <c r="BQ37" s="678"/>
      <c r="BR37" s="678"/>
      <c r="BS37" s="679"/>
      <c r="BT37" s="185"/>
    </row>
    <row r="38" spans="1:72" s="20" customFormat="1" ht="16.5" thickTop="1" thickBot="1">
      <c r="A38" s="215"/>
      <c r="B38" s="366"/>
      <c r="C38" s="370"/>
      <c r="D38" s="98"/>
      <c r="E38" s="84"/>
      <c r="F38" s="89"/>
      <c r="G38" s="89"/>
      <c r="H38" s="90"/>
      <c r="I38" s="90"/>
      <c r="J38" s="133"/>
      <c r="K38" s="84"/>
      <c r="L38" s="84"/>
      <c r="M38" s="84"/>
      <c r="N38" s="84"/>
      <c r="O38" s="89"/>
      <c r="P38" s="89"/>
      <c r="Q38" s="133"/>
      <c r="R38" s="126"/>
      <c r="S38" s="377"/>
      <c r="T38" s="126"/>
      <c r="U38" s="126"/>
      <c r="V38" s="89"/>
      <c r="W38" s="89"/>
      <c r="X38" s="133"/>
      <c r="Y38" s="84"/>
      <c r="Z38" s="89"/>
      <c r="AA38" s="89"/>
      <c r="AB38" s="90"/>
      <c r="AC38" s="90"/>
      <c r="AD38" s="90"/>
      <c r="AE38" s="222"/>
      <c r="AF38" s="132"/>
      <c r="AG38" s="90"/>
      <c r="AH38" s="90"/>
      <c r="AI38" s="90"/>
      <c r="AJ38" s="126"/>
      <c r="AK38" s="144"/>
      <c r="AL38" s="90"/>
      <c r="AM38" s="224"/>
      <c r="AN38" s="90"/>
      <c r="AO38" s="90"/>
      <c r="AP38" s="90"/>
      <c r="AQ38" s="90"/>
      <c r="AR38" s="90"/>
      <c r="AS38" s="225"/>
      <c r="AT38" s="184"/>
      <c r="AU38" s="184"/>
      <c r="AV38" s="184"/>
      <c r="AW38" s="184"/>
      <c r="AX38" s="132"/>
      <c r="AY38" s="90"/>
      <c r="AZ38" s="133"/>
      <c r="BA38" s="109"/>
      <c r="BB38" s="109"/>
      <c r="BC38" s="109"/>
      <c r="BD38" s="109"/>
      <c r="BE38" s="109"/>
      <c r="BF38" s="109"/>
      <c r="BG38" s="109"/>
      <c r="BH38" s="113">
        <f t="shared" si="2"/>
        <v>0</v>
      </c>
      <c r="BI38" s="677"/>
      <c r="BJ38" s="678"/>
      <c r="BK38" s="678"/>
      <c r="BL38" s="678"/>
      <c r="BM38" s="678"/>
      <c r="BN38" s="678"/>
      <c r="BO38" s="678"/>
      <c r="BP38" s="678"/>
      <c r="BQ38" s="678"/>
      <c r="BR38" s="678"/>
      <c r="BS38" s="679"/>
      <c r="BT38" s="185"/>
    </row>
    <row r="39" spans="1:72" s="20" customFormat="1" thickTop="1" thickBot="1">
      <c r="A39" s="700" t="s">
        <v>115</v>
      </c>
      <c r="B39" s="701"/>
      <c r="C39" s="702"/>
      <c r="D39" s="187">
        <f>(SUM(D15:D31))/$BO$10</f>
        <v>0.5</v>
      </c>
      <c r="E39" s="187">
        <f t="shared" ref="E39:AZ39" si="5">(SUM(E15:E31))/$BO$10</f>
        <v>1.2954545454545454</v>
      </c>
      <c r="F39" s="187">
        <f t="shared" si="5"/>
        <v>1.0227272727272727</v>
      </c>
      <c r="G39" s="187">
        <f t="shared" si="5"/>
        <v>1.7045454545454546</v>
      </c>
      <c r="H39" s="187">
        <f t="shared" si="5"/>
        <v>0</v>
      </c>
      <c r="I39" s="187">
        <f t="shared" si="5"/>
        <v>0</v>
      </c>
      <c r="J39" s="187">
        <f t="shared" si="5"/>
        <v>0</v>
      </c>
      <c r="K39" s="188">
        <f t="shared" si="5"/>
        <v>1.0227272727272727</v>
      </c>
      <c r="L39" s="188">
        <f t="shared" si="5"/>
        <v>1.6818181818181819</v>
      </c>
      <c r="M39" s="188">
        <f t="shared" si="5"/>
        <v>0</v>
      </c>
      <c r="N39" s="188">
        <f t="shared" si="5"/>
        <v>2.4090909090909092</v>
      </c>
      <c r="O39" s="188">
        <f t="shared" si="5"/>
        <v>0</v>
      </c>
      <c r="P39" s="188">
        <f t="shared" si="5"/>
        <v>0</v>
      </c>
      <c r="Q39" s="188">
        <f t="shared" si="5"/>
        <v>0</v>
      </c>
      <c r="R39" s="188">
        <f t="shared" si="5"/>
        <v>0.68181818181818177</v>
      </c>
      <c r="S39" s="188">
        <f t="shared" si="5"/>
        <v>0</v>
      </c>
      <c r="T39" s="188">
        <f t="shared" si="5"/>
        <v>0.70454545454545459</v>
      </c>
      <c r="U39" s="188">
        <f t="shared" si="5"/>
        <v>0</v>
      </c>
      <c r="V39" s="188">
        <f t="shared" si="5"/>
        <v>0</v>
      </c>
      <c r="W39" s="188">
        <f t="shared" si="5"/>
        <v>0</v>
      </c>
      <c r="X39" s="188">
        <f t="shared" si="5"/>
        <v>0</v>
      </c>
      <c r="Y39" s="188">
        <f t="shared" si="5"/>
        <v>0</v>
      </c>
      <c r="Z39" s="188">
        <f t="shared" si="5"/>
        <v>0</v>
      </c>
      <c r="AA39" s="188">
        <f t="shared" si="5"/>
        <v>0</v>
      </c>
      <c r="AB39" s="188">
        <f t="shared" si="5"/>
        <v>0</v>
      </c>
      <c r="AC39" s="188">
        <f t="shared" si="5"/>
        <v>0</v>
      </c>
      <c r="AD39" s="188">
        <f t="shared" si="5"/>
        <v>0</v>
      </c>
      <c r="AE39" s="188">
        <f t="shared" si="5"/>
        <v>3.4545454545454546</v>
      </c>
      <c r="AF39" s="188">
        <f t="shared" si="5"/>
        <v>0</v>
      </c>
      <c r="AG39" s="188">
        <f t="shared" si="5"/>
        <v>0</v>
      </c>
      <c r="AH39" s="188">
        <f t="shared" si="5"/>
        <v>0</v>
      </c>
      <c r="AI39" s="188">
        <f t="shared" si="5"/>
        <v>0</v>
      </c>
      <c r="AJ39" s="188">
        <f t="shared" si="5"/>
        <v>0.75</v>
      </c>
      <c r="AK39" s="188">
        <f t="shared" si="5"/>
        <v>1.1363636363636365</v>
      </c>
      <c r="AL39" s="188">
        <f t="shared" si="5"/>
        <v>0</v>
      </c>
      <c r="AM39" s="188">
        <f t="shared" si="5"/>
        <v>0</v>
      </c>
      <c r="AN39" s="188">
        <f t="shared" si="5"/>
        <v>0</v>
      </c>
      <c r="AO39" s="188">
        <f t="shared" si="5"/>
        <v>0</v>
      </c>
      <c r="AP39" s="188">
        <f t="shared" si="5"/>
        <v>0</v>
      </c>
      <c r="AQ39" s="188">
        <f t="shared" si="5"/>
        <v>0</v>
      </c>
      <c r="AR39" s="188">
        <f t="shared" si="5"/>
        <v>0</v>
      </c>
      <c r="AS39" s="188">
        <f t="shared" si="5"/>
        <v>10.636363636363637</v>
      </c>
      <c r="AT39" s="188">
        <f t="shared" si="5"/>
        <v>8.4772727272727266</v>
      </c>
      <c r="AU39" s="188">
        <f t="shared" si="5"/>
        <v>0</v>
      </c>
      <c r="AV39" s="188">
        <f t="shared" si="5"/>
        <v>6.8636363636363633</v>
      </c>
      <c r="AW39" s="188">
        <f t="shared" si="5"/>
        <v>11.477272727272727</v>
      </c>
      <c r="AX39" s="188">
        <f t="shared" si="5"/>
        <v>0</v>
      </c>
      <c r="AY39" s="188">
        <f t="shared" si="5"/>
        <v>0</v>
      </c>
      <c r="AZ39" s="188">
        <f t="shared" si="5"/>
        <v>0</v>
      </c>
      <c r="BA39" s="190">
        <f>(SUM(BA15:BA38))/$BO$10</f>
        <v>13.840909090909092</v>
      </c>
      <c r="BB39" s="190">
        <f t="shared" ref="BB39:BG39" si="6">(SUM(BB15:BB38))/$BO$10</f>
        <v>3.6590909090909092</v>
      </c>
      <c r="BC39" s="190">
        <f t="shared" si="6"/>
        <v>10.863636363636363</v>
      </c>
      <c r="BD39" s="190">
        <f t="shared" si="6"/>
        <v>18.704545454545453</v>
      </c>
      <c r="BE39" s="190">
        <f t="shared" si="6"/>
        <v>0.97727272727272729</v>
      </c>
      <c r="BF39" s="190">
        <f t="shared" si="6"/>
        <v>1.5909090909090908</v>
      </c>
      <c r="BG39" s="190">
        <f t="shared" si="6"/>
        <v>17.045454545454547</v>
      </c>
      <c r="BH39" s="113"/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</row>
    <row r="40" spans="1:72" s="20" customFormat="1" thickTop="1" thickBot="1">
      <c r="A40" s="703" t="s">
        <v>116</v>
      </c>
      <c r="B40" s="704"/>
      <c r="C40" s="705"/>
      <c r="D40" s="191">
        <f>D39/BK19</f>
        <v>0.25</v>
      </c>
      <c r="E40" s="191">
        <f t="shared" ref="E40:J40" si="7">E39/BL19</f>
        <v>0.43181818181818182</v>
      </c>
      <c r="F40" s="191">
        <f t="shared" si="7"/>
        <v>0.51136363636363635</v>
      </c>
      <c r="G40" s="191">
        <f t="shared" si="7"/>
        <v>0.56818181818181823</v>
      </c>
      <c r="H40" s="191" t="e">
        <f t="shared" si="7"/>
        <v>#DIV/0!</v>
      </c>
      <c r="I40" s="191" t="e">
        <f t="shared" si="7"/>
        <v>#DIV/0!</v>
      </c>
      <c r="J40" s="191" t="e">
        <f t="shared" si="7"/>
        <v>#DIV/0!</v>
      </c>
      <c r="K40" s="191">
        <f>K39/BK20</f>
        <v>0.51136363636363635</v>
      </c>
      <c r="L40" s="191">
        <f t="shared" ref="L40:Q40" si="8">L39/BL20</f>
        <v>0.42045454545454547</v>
      </c>
      <c r="M40" s="191" t="e">
        <f t="shared" si="8"/>
        <v>#DIV/0!</v>
      </c>
      <c r="N40" s="191">
        <f t="shared" si="8"/>
        <v>0.60227272727272729</v>
      </c>
      <c r="O40" s="191" t="e">
        <f t="shared" si="8"/>
        <v>#DIV/0!</v>
      </c>
      <c r="P40" s="191" t="e">
        <f t="shared" si="8"/>
        <v>#DIV/0!</v>
      </c>
      <c r="Q40" s="191" t="e">
        <f t="shared" si="8"/>
        <v>#DIV/0!</v>
      </c>
      <c r="R40" s="191">
        <f>R39/BK16</f>
        <v>0.68181818181818177</v>
      </c>
      <c r="S40" s="191" t="e">
        <f t="shared" ref="S40:X40" si="9">S39/BL16</f>
        <v>#DIV/0!</v>
      </c>
      <c r="T40" s="191">
        <f t="shared" si="9"/>
        <v>0.70454545454545459</v>
      </c>
      <c r="U40" s="191" t="e">
        <f t="shared" si="9"/>
        <v>#DIV/0!</v>
      </c>
      <c r="V40" s="191" t="e">
        <f t="shared" si="9"/>
        <v>#DIV/0!</v>
      </c>
      <c r="W40" s="191" t="e">
        <f t="shared" si="9"/>
        <v>#DIV/0!</v>
      </c>
      <c r="X40" s="191" t="e">
        <f t="shared" si="9"/>
        <v>#DIV/0!</v>
      </c>
      <c r="Y40" s="192" t="e">
        <f t="shared" ref="Y40:AD40" si="10">Y39/BK17</f>
        <v>#DIV/0!</v>
      </c>
      <c r="Z40" s="192" t="e">
        <f t="shared" si="10"/>
        <v>#DIV/0!</v>
      </c>
      <c r="AA40" s="192" t="e">
        <f t="shared" si="10"/>
        <v>#DIV/0!</v>
      </c>
      <c r="AB40" s="192" t="e">
        <f t="shared" si="10"/>
        <v>#DIV/0!</v>
      </c>
      <c r="AC40" s="192" t="e">
        <f t="shared" si="10"/>
        <v>#DIV/0!</v>
      </c>
      <c r="AD40" s="192" t="e">
        <f t="shared" si="10"/>
        <v>#DIV/0!</v>
      </c>
      <c r="AE40" s="192">
        <f>AE39/BQ17</f>
        <v>0.69090909090909092</v>
      </c>
      <c r="AF40" s="193" t="e">
        <f t="shared" ref="AF40:AK40" si="11">AF39/BK18</f>
        <v>#DIV/0!</v>
      </c>
      <c r="AG40" s="193" t="e">
        <f t="shared" si="11"/>
        <v>#DIV/0!</v>
      </c>
      <c r="AH40" s="193" t="e">
        <f t="shared" si="11"/>
        <v>#DIV/0!</v>
      </c>
      <c r="AI40" s="193" t="e">
        <f t="shared" si="11"/>
        <v>#DIV/0!</v>
      </c>
      <c r="AJ40" s="193">
        <f t="shared" si="11"/>
        <v>0.75</v>
      </c>
      <c r="AK40" s="193">
        <f t="shared" si="11"/>
        <v>0.56818181818181823</v>
      </c>
      <c r="AL40" s="193" t="e">
        <f>AL39/BQ18</f>
        <v>#DIV/0!</v>
      </c>
      <c r="AM40" s="194" t="e">
        <f t="shared" ref="AM40:AR40" si="12">AM39/BK21</f>
        <v>#DIV/0!</v>
      </c>
      <c r="AN40" s="194" t="e">
        <f t="shared" si="12"/>
        <v>#DIV/0!</v>
      </c>
      <c r="AO40" s="194" t="e">
        <f t="shared" si="12"/>
        <v>#DIV/0!</v>
      </c>
      <c r="AP40" s="194" t="e">
        <f t="shared" si="12"/>
        <v>#DIV/0!</v>
      </c>
      <c r="AQ40" s="194" t="e">
        <f t="shared" si="12"/>
        <v>#DIV/0!</v>
      </c>
      <c r="AR40" s="194" t="e">
        <f t="shared" si="12"/>
        <v>#DIV/0!</v>
      </c>
      <c r="AS40" s="194">
        <f>AS39/BQ21</f>
        <v>0.53181818181818186</v>
      </c>
      <c r="AT40" s="195">
        <f>AT39/BK22</f>
        <v>0.56515151515151507</v>
      </c>
      <c r="AU40" s="195" t="e">
        <f t="shared" ref="AU40:AZ40" si="13">AU39/BL22</f>
        <v>#DIV/0!</v>
      </c>
      <c r="AV40" s="195">
        <f t="shared" si="13"/>
        <v>0.45757575757575758</v>
      </c>
      <c r="AW40" s="195">
        <f t="shared" si="13"/>
        <v>0.57386363636363635</v>
      </c>
      <c r="AX40" s="195" t="e">
        <f t="shared" si="13"/>
        <v>#DIV/0!</v>
      </c>
      <c r="AY40" s="195" t="e">
        <f t="shared" si="13"/>
        <v>#DIV/0!</v>
      </c>
      <c r="AZ40" s="195" t="e">
        <f t="shared" si="13"/>
        <v>#DIV/0!</v>
      </c>
      <c r="BA40" s="196">
        <f>BA39/BK24</f>
        <v>0.69204545454545463</v>
      </c>
      <c r="BB40" s="196">
        <f t="shared" ref="BB40:BG40" si="14">BB39/BL24</f>
        <v>0.52272727272727271</v>
      </c>
      <c r="BC40" s="196">
        <f t="shared" si="14"/>
        <v>0.60353535353535348</v>
      </c>
      <c r="BD40" s="196">
        <f t="shared" si="14"/>
        <v>0.69276094276094269</v>
      </c>
      <c r="BE40" s="196">
        <f t="shared" si="14"/>
        <v>0.97727272727272729</v>
      </c>
      <c r="BF40" s="196">
        <f t="shared" si="14"/>
        <v>0.79545454545454541</v>
      </c>
      <c r="BG40" s="196">
        <f t="shared" si="14"/>
        <v>0.68181818181818188</v>
      </c>
      <c r="BH40" s="197"/>
      <c r="BI40" s="680"/>
      <c r="BJ40" s="681"/>
      <c r="BK40" s="681"/>
      <c r="BL40" s="681"/>
      <c r="BM40" s="681"/>
      <c r="BN40" s="681"/>
      <c r="BO40" s="681"/>
      <c r="BP40" s="681"/>
      <c r="BQ40" s="681"/>
      <c r="BR40" s="681"/>
      <c r="BS40" s="682"/>
    </row>
    <row r="41" spans="1:72" s="20" customFormat="1" ht="13.5" thickTop="1">
      <c r="B41" s="198"/>
      <c r="L41" s="199"/>
      <c r="BA41" s="200"/>
      <c r="BC41" s="201"/>
      <c r="BE41" s="201"/>
      <c r="BF41" s="201"/>
      <c r="BG41" s="201"/>
    </row>
    <row r="42" spans="1:72" s="20" customFormat="1" ht="12.75">
      <c r="A42" s="706" t="s">
        <v>117</v>
      </c>
      <c r="B42" s="706"/>
      <c r="C42" s="707" t="s">
        <v>527</v>
      </c>
      <c r="D42" s="707"/>
      <c r="E42" s="707"/>
      <c r="F42" s="707"/>
      <c r="G42" s="707"/>
      <c r="H42" s="203"/>
      <c r="I42" s="203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Z42" s="204"/>
      <c r="AA42" s="709" t="s">
        <v>528</v>
      </c>
      <c r="AB42" s="709"/>
      <c r="AC42" s="709"/>
      <c r="AD42" s="709"/>
      <c r="AE42" s="709"/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09"/>
      <c r="AR42" s="709"/>
      <c r="AS42" s="709"/>
      <c r="AT42" s="709"/>
      <c r="AU42" s="709"/>
      <c r="AV42" s="709"/>
      <c r="AW42" s="709"/>
      <c r="AX42" s="709"/>
      <c r="AY42" s="709"/>
      <c r="AZ42" s="709"/>
      <c r="BA42" s="709"/>
      <c r="BB42" s="709"/>
      <c r="BC42" s="709"/>
      <c r="BD42" s="709"/>
      <c r="BE42" s="709"/>
      <c r="BF42" s="709"/>
      <c r="BG42" s="709"/>
      <c r="BH42" s="708"/>
      <c r="BI42" s="708"/>
      <c r="BJ42" s="708"/>
      <c r="BK42" s="708"/>
      <c r="BL42" s="708"/>
      <c r="BM42" s="708"/>
      <c r="BN42" s="708"/>
      <c r="BO42" s="205"/>
      <c r="BP42" s="706" t="s">
        <v>120</v>
      </c>
      <c r="BQ42" s="706"/>
      <c r="BR42" s="706"/>
      <c r="BS42" s="706"/>
    </row>
    <row r="43" spans="1:72" s="20" customFormat="1" ht="12.75">
      <c r="B43" s="198"/>
    </row>
    <row r="44" spans="1:72" s="20" customFormat="1" ht="12.75">
      <c r="B44" s="206" t="s">
        <v>121</v>
      </c>
      <c r="G44" s="709" t="s">
        <v>122</v>
      </c>
      <c r="H44" s="709"/>
      <c r="I44" s="709"/>
      <c r="J44" s="709"/>
      <c r="K44" s="709"/>
      <c r="L44" s="709"/>
      <c r="M44" s="709"/>
      <c r="N44" s="709"/>
      <c r="O44" s="709"/>
      <c r="P44" s="709"/>
      <c r="Q44" s="709"/>
      <c r="R44" s="709"/>
      <c r="S44" s="709"/>
      <c r="T44" s="709"/>
      <c r="U44" s="709"/>
      <c r="V44" s="709"/>
      <c r="W44" s="709"/>
      <c r="AE44" s="710" t="s">
        <v>202</v>
      </c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710"/>
      <c r="BE44" s="710"/>
      <c r="BF44" s="710"/>
      <c r="BG44" s="710"/>
      <c r="BN44" s="711" t="s">
        <v>124</v>
      </c>
      <c r="BO44" s="711"/>
      <c r="BP44" s="711"/>
      <c r="BQ44" s="711"/>
      <c r="BR44" s="711"/>
      <c r="BS44" s="204"/>
      <c r="BT44" s="204"/>
    </row>
    <row r="45" spans="1:72" s="20" customFormat="1" ht="12.75">
      <c r="B45" s="198"/>
    </row>
    <row r="46" spans="1:72" s="20" customFormat="1" ht="15" thickBot="1">
      <c r="B46" s="198"/>
      <c r="BH46" s="46"/>
      <c r="BI46" s="46"/>
      <c r="BJ46" s="46"/>
      <c r="BR46"/>
    </row>
    <row r="47" spans="1:72" s="20" customFormat="1" ht="15" thickTop="1">
      <c r="B47" s="198"/>
      <c r="BH47" s="40"/>
      <c r="BI47" s="40"/>
      <c r="BJ47" s="40"/>
      <c r="BK47" s="207" t="str">
        <f>BK15</f>
        <v>a1</v>
      </c>
      <c r="BL47" s="207" t="str">
        <f t="shared" ref="BL47:BQ47" si="15">BL15</f>
        <v>a2</v>
      </c>
      <c r="BM47" s="207" t="str">
        <f t="shared" si="15"/>
        <v>b1</v>
      </c>
      <c r="BN47" s="207" t="str">
        <f t="shared" si="15"/>
        <v>b2</v>
      </c>
      <c r="BO47" s="207" t="str">
        <f t="shared" si="15"/>
        <v>c4</v>
      </c>
      <c r="BP47" s="207" t="str">
        <f t="shared" si="15"/>
        <v>d1</v>
      </c>
      <c r="BQ47" s="207" t="str">
        <f t="shared" si="15"/>
        <v>e1</v>
      </c>
      <c r="BR47"/>
      <c r="BS47" s="208"/>
    </row>
    <row r="48" spans="1:72" s="20" customFormat="1">
      <c r="B48" s="198"/>
      <c r="BH48" s="209"/>
      <c r="BI48" s="210"/>
      <c r="BJ48" s="210"/>
      <c r="BK48" s="231">
        <v>0.2</v>
      </c>
      <c r="BL48" s="231">
        <v>0.2</v>
      </c>
      <c r="BM48" s="231">
        <v>0.2</v>
      </c>
      <c r="BN48" s="231">
        <v>0.2</v>
      </c>
      <c r="BO48" s="231">
        <v>0.2</v>
      </c>
      <c r="BP48" s="231">
        <v>0.2</v>
      </c>
      <c r="BQ48" s="231">
        <v>0.2</v>
      </c>
      <c r="BR48"/>
    </row>
    <row r="49" spans="2:70" s="20" customFormat="1">
      <c r="B49" s="198"/>
      <c r="BH49" s="46"/>
      <c r="BI49" s="212"/>
      <c r="BJ49" s="212"/>
      <c r="BK49" s="231">
        <v>0.8</v>
      </c>
      <c r="BL49" s="231">
        <v>0.8</v>
      </c>
      <c r="BM49" s="231">
        <v>0.8</v>
      </c>
      <c r="BN49" s="231">
        <v>0.8</v>
      </c>
      <c r="BO49" s="231">
        <v>0.8</v>
      </c>
      <c r="BP49" s="231">
        <v>0.8</v>
      </c>
      <c r="BQ49" s="231">
        <v>0.8</v>
      </c>
      <c r="BR49"/>
    </row>
    <row r="50" spans="2:70" s="20" customFormat="1" ht="15" customHeight="1" thickBot="1">
      <c r="B50" s="198"/>
      <c r="BE50"/>
      <c r="BK50" s="213">
        <f>BA40</f>
        <v>0.69204545454545463</v>
      </c>
      <c r="BL50" s="213">
        <f t="shared" ref="BL50:BQ50" si="16">BB40</f>
        <v>0.52272727272727271</v>
      </c>
      <c r="BM50" s="213">
        <f t="shared" si="16"/>
        <v>0.60353535353535348</v>
      </c>
      <c r="BN50" s="213">
        <f t="shared" si="16"/>
        <v>0.69276094276094269</v>
      </c>
      <c r="BO50" s="213">
        <f t="shared" si="16"/>
        <v>0.97727272727272729</v>
      </c>
      <c r="BP50" s="213">
        <f t="shared" si="16"/>
        <v>0.79545454545454541</v>
      </c>
      <c r="BQ50" s="213">
        <f t="shared" si="16"/>
        <v>0.68181818181818188</v>
      </c>
      <c r="BR50"/>
    </row>
    <row r="51" spans="2:70" s="11" customFormat="1" ht="12" thickTop="1">
      <c r="B51" s="214"/>
    </row>
  </sheetData>
  <protectedRanges>
    <protectedRange sqref="E37:AS38 AX21:AZ38 BH15:BH40 AZ41 B39:BG40 AT15:AW38 H21:J36 O21:AS36" name="نطاق3"/>
    <protectedRange sqref="C42" name="نطاق4_1"/>
    <protectedRange sqref="C28:C38 BK50:BQ50" name="نطاق3_1"/>
    <protectedRange sqref="C15 C21:C23" name="نطاق3_1_1"/>
    <protectedRange sqref="C17:C19" name="نطاق3_1_1_1"/>
    <protectedRange sqref="B15" name="نطاق3_1_2"/>
    <protectedRange sqref="AX15:BG15 AX16:AZ20 BA16:BG38 H16:J20 O16:AS20 K16:N36 D15:AS15 D37:D38 D16:G36" name="نطاق3_2"/>
    <protectedRange sqref="C10" name="نطاق2_1_1"/>
  </protectedRanges>
  <mergeCells count="60">
    <mergeCell ref="BH42:BN42"/>
    <mergeCell ref="BP42:BS42"/>
    <mergeCell ref="G44:W44"/>
    <mergeCell ref="AE44:BG44"/>
    <mergeCell ref="BN44:BR44"/>
    <mergeCell ref="AA42:BG42"/>
    <mergeCell ref="A39:C39"/>
    <mergeCell ref="A40:C40"/>
    <mergeCell ref="A42:B42"/>
    <mergeCell ref="C42:G42"/>
    <mergeCell ref="J42:X42"/>
    <mergeCell ref="BI29:BS40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7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529</v>
      </c>
      <c r="D9" s="639" t="s">
        <v>530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/>
      <c r="AF9" s="18" t="s">
        <v>28</v>
      </c>
      <c r="AG9" s="18"/>
      <c r="AH9" s="18"/>
      <c r="AI9" s="18"/>
      <c r="AJ9" s="18" t="s">
        <v>28</v>
      </c>
      <c r="AK9" s="18"/>
      <c r="AL9" s="18"/>
      <c r="AM9" s="18" t="s">
        <v>28</v>
      </c>
      <c r="AN9" s="636"/>
      <c r="AO9" s="636"/>
      <c r="AP9" s="636"/>
      <c r="AQ9" s="636"/>
      <c r="BH9" s="644"/>
      <c r="BI9" s="644"/>
      <c r="BJ9" s="644"/>
      <c r="BK9" s="644"/>
      <c r="BL9" s="25"/>
      <c r="BM9" s="25"/>
      <c r="BN9" s="26"/>
      <c r="BO9" s="26">
        <v>252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27" t="s">
        <v>531</v>
      </c>
      <c r="D10" s="654"/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7"/>
      <c r="BO10" s="37">
        <v>20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532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58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59" t="s">
        <v>6</v>
      </c>
      <c r="E14" s="59" t="s">
        <v>10</v>
      </c>
      <c r="F14" s="60" t="s">
        <v>11</v>
      </c>
      <c r="G14" s="60" t="s">
        <v>12</v>
      </c>
      <c r="H14" s="61" t="s">
        <v>15</v>
      </c>
      <c r="I14" s="61" t="s">
        <v>19</v>
      </c>
      <c r="J14" s="62" t="s">
        <v>22</v>
      </c>
      <c r="K14" s="59" t="s">
        <v>6</v>
      </c>
      <c r="L14" s="59" t="s">
        <v>10</v>
      </c>
      <c r="M14" s="60" t="s">
        <v>11</v>
      </c>
      <c r="N14" s="60" t="s">
        <v>12</v>
      </c>
      <c r="O14" s="61" t="s">
        <v>15</v>
      </c>
      <c r="P14" s="61" t="s">
        <v>19</v>
      </c>
      <c r="Q14" s="62" t="s">
        <v>22</v>
      </c>
      <c r="R14" s="59" t="s">
        <v>6</v>
      </c>
      <c r="S14" s="59" t="s">
        <v>10</v>
      </c>
      <c r="T14" s="60" t="s">
        <v>11</v>
      </c>
      <c r="U14" s="60" t="s">
        <v>12</v>
      </c>
      <c r="V14" s="61" t="s">
        <v>15</v>
      </c>
      <c r="W14" s="61" t="s">
        <v>19</v>
      </c>
      <c r="X14" s="62" t="s">
        <v>21</v>
      </c>
      <c r="Y14" s="59" t="s">
        <v>6</v>
      </c>
      <c r="Z14" s="59" t="s">
        <v>10</v>
      </c>
      <c r="AA14" s="60" t="s">
        <v>11</v>
      </c>
      <c r="AB14" s="60" t="s">
        <v>12</v>
      </c>
      <c r="AC14" s="61" t="s">
        <v>15</v>
      </c>
      <c r="AD14" s="61" t="s">
        <v>19</v>
      </c>
      <c r="AE14" s="62" t="s">
        <v>22</v>
      </c>
      <c r="AF14" s="59" t="s">
        <v>6</v>
      </c>
      <c r="AG14" s="59" t="s">
        <v>10</v>
      </c>
      <c r="AH14" s="60" t="s">
        <v>11</v>
      </c>
      <c r="AI14" s="60" t="s">
        <v>12</v>
      </c>
      <c r="AJ14" s="61" t="s">
        <v>15</v>
      </c>
      <c r="AK14" s="61" t="s">
        <v>19</v>
      </c>
      <c r="AL14" s="62" t="s">
        <v>21</v>
      </c>
      <c r="AM14" s="59" t="s">
        <v>6</v>
      </c>
      <c r="AN14" s="59" t="s">
        <v>10</v>
      </c>
      <c r="AO14" s="60" t="s">
        <v>11</v>
      </c>
      <c r="AP14" s="60" t="s">
        <v>12</v>
      </c>
      <c r="AQ14" s="61" t="s">
        <v>15</v>
      </c>
      <c r="AR14" s="61" t="s">
        <v>19</v>
      </c>
      <c r="AS14" s="62" t="s">
        <v>21</v>
      </c>
      <c r="AT14" s="59" t="s">
        <v>6</v>
      </c>
      <c r="AU14" s="59" t="s">
        <v>10</v>
      </c>
      <c r="AV14" s="60" t="s">
        <v>11</v>
      </c>
      <c r="AW14" s="60" t="s">
        <v>12</v>
      </c>
      <c r="AX14" s="61" t="s">
        <v>15</v>
      </c>
      <c r="AY14" s="61" t="s">
        <v>19</v>
      </c>
      <c r="AZ14" s="62" t="s">
        <v>21</v>
      </c>
      <c r="BA14" s="67" t="s">
        <v>6</v>
      </c>
      <c r="BB14" s="68" t="s">
        <v>10</v>
      </c>
      <c r="BC14" s="67" t="s">
        <v>11</v>
      </c>
      <c r="BD14" s="69" t="s">
        <v>12</v>
      </c>
      <c r="BE14" s="61" t="s">
        <v>15</v>
      </c>
      <c r="BF14" s="61" t="s">
        <v>19</v>
      </c>
      <c r="BG14" s="62" t="s">
        <v>21</v>
      </c>
      <c r="BH14" s="57" t="s">
        <v>53</v>
      </c>
    </row>
    <row r="15" spans="1:72" s="20" customFormat="1" ht="16.5" thickTop="1" thickBot="1">
      <c r="A15" s="215">
        <v>1</v>
      </c>
      <c r="B15" s="378">
        <v>321205406</v>
      </c>
      <c r="C15" s="379" t="s">
        <v>474</v>
      </c>
      <c r="D15" s="98">
        <v>5</v>
      </c>
      <c r="E15" s="98">
        <v>2</v>
      </c>
      <c r="F15" s="98">
        <v>2.5</v>
      </c>
      <c r="G15" s="98"/>
      <c r="H15" s="99"/>
      <c r="I15" s="99"/>
      <c r="J15" s="217"/>
      <c r="K15" s="98">
        <v>2</v>
      </c>
      <c r="L15" s="98">
        <v>3</v>
      </c>
      <c r="M15" s="98">
        <v>3</v>
      </c>
      <c r="N15" s="98"/>
      <c r="O15" s="89"/>
      <c r="P15" s="89"/>
      <c r="Q15" s="133"/>
      <c r="R15" s="83">
        <v>1</v>
      </c>
      <c r="S15" s="84"/>
      <c r="T15" s="83">
        <v>1</v>
      </c>
      <c r="U15" s="83">
        <v>1</v>
      </c>
      <c r="V15" s="89"/>
      <c r="W15" s="89"/>
      <c r="X15" s="133"/>
      <c r="Y15" s="84"/>
      <c r="Z15" s="89"/>
      <c r="AA15" s="89"/>
      <c r="AB15" s="90"/>
      <c r="AC15" s="90"/>
      <c r="AD15" s="90"/>
      <c r="AE15" s="380">
        <v>4</v>
      </c>
      <c r="AF15" s="106"/>
      <c r="AG15" s="99"/>
      <c r="AH15" s="99"/>
      <c r="AI15" s="99"/>
      <c r="AJ15" s="380">
        <v>1</v>
      </c>
      <c r="AK15" s="111">
        <v>1.5</v>
      </c>
      <c r="AL15" s="99"/>
      <c r="AM15" s="219"/>
      <c r="AN15" s="99"/>
      <c r="AO15" s="99"/>
      <c r="AP15" s="99"/>
      <c r="AQ15" s="99"/>
      <c r="AR15" s="99"/>
      <c r="AS15" s="144">
        <v>13.5</v>
      </c>
      <c r="AT15" s="144">
        <v>4.5</v>
      </c>
      <c r="AU15" s="144">
        <v>5.5</v>
      </c>
      <c r="AV15" s="144">
        <v>5</v>
      </c>
      <c r="AW15" s="144">
        <v>7.5</v>
      </c>
      <c r="AX15" s="106"/>
      <c r="AY15" s="99"/>
      <c r="AZ15" s="107"/>
      <c r="BA15" s="109">
        <f>AT15+AM15+AF15+Y15+R15+K15+D15</f>
        <v>12.5</v>
      </c>
      <c r="BB15" s="109">
        <f t="shared" ref="BB15:BG30" si="0">AU15+AN15+AG15+Z15+S15+L15+E15</f>
        <v>10.5</v>
      </c>
      <c r="BC15" s="109">
        <f t="shared" si="0"/>
        <v>11.5</v>
      </c>
      <c r="BD15" s="109">
        <f t="shared" si="0"/>
        <v>8.5</v>
      </c>
      <c r="BE15" s="109">
        <f t="shared" si="0"/>
        <v>1</v>
      </c>
      <c r="BF15" s="109">
        <f t="shared" si="0"/>
        <v>1.5</v>
      </c>
      <c r="BG15" s="109">
        <f t="shared" si="0"/>
        <v>17.5</v>
      </c>
      <c r="BH15" s="113">
        <f>SUM(BA15:BG15)</f>
        <v>63</v>
      </c>
      <c r="BI15" s="114" t="s">
        <v>50</v>
      </c>
      <c r="BJ15" s="115"/>
      <c r="BK15" s="116" t="s">
        <v>6</v>
      </c>
      <c r="BL15" s="116" t="s">
        <v>10</v>
      </c>
      <c r="BM15" s="116" t="s">
        <v>11</v>
      </c>
      <c r="BN15" s="117" t="s">
        <v>12</v>
      </c>
      <c r="BO15" s="117" t="s">
        <v>15</v>
      </c>
      <c r="BP15" s="117" t="s">
        <v>19</v>
      </c>
      <c r="BQ15" s="119" t="s">
        <v>21</v>
      </c>
      <c r="BR15" s="40"/>
      <c r="BS15" s="40"/>
    </row>
    <row r="16" spans="1:72" s="20" customFormat="1" ht="16.5" thickTop="1" thickBot="1">
      <c r="A16" s="215">
        <v>2</v>
      </c>
      <c r="B16" s="381">
        <v>321205418</v>
      </c>
      <c r="C16" s="382" t="s">
        <v>533</v>
      </c>
      <c r="D16" s="98">
        <v>4.5</v>
      </c>
      <c r="E16" s="98">
        <v>1</v>
      </c>
      <c r="F16" s="98">
        <v>1</v>
      </c>
      <c r="G16" s="98"/>
      <c r="H16" s="90"/>
      <c r="I16" s="90"/>
      <c r="J16" s="133"/>
      <c r="K16" s="98">
        <v>3</v>
      </c>
      <c r="L16" s="98">
        <v>3.5</v>
      </c>
      <c r="M16" s="98">
        <v>1.5</v>
      </c>
      <c r="N16" s="98"/>
      <c r="O16" s="89"/>
      <c r="P16" s="89"/>
      <c r="Q16" s="133"/>
      <c r="R16" s="126">
        <v>0.5</v>
      </c>
      <c r="S16" s="84"/>
      <c r="T16" s="126">
        <v>1</v>
      </c>
      <c r="U16" s="126">
        <v>1</v>
      </c>
      <c r="V16" s="89"/>
      <c r="W16" s="89"/>
      <c r="X16" s="133"/>
      <c r="Y16" s="84"/>
      <c r="Z16" s="89"/>
      <c r="AA16" s="89"/>
      <c r="AB16" s="90"/>
      <c r="AC16" s="90"/>
      <c r="AD16" s="90"/>
      <c r="AE16" s="126">
        <v>3</v>
      </c>
      <c r="AF16" s="132"/>
      <c r="AG16" s="90"/>
      <c r="AH16" s="90"/>
      <c r="AI16" s="90"/>
      <c r="AJ16" s="126">
        <v>0.5</v>
      </c>
      <c r="AK16" s="223">
        <v>2</v>
      </c>
      <c r="AL16" s="90"/>
      <c r="AM16" s="224"/>
      <c r="AN16" s="90"/>
      <c r="AO16" s="90"/>
      <c r="AP16" s="90"/>
      <c r="AQ16" s="90"/>
      <c r="AR16" s="90"/>
      <c r="AS16" s="144">
        <v>11</v>
      </c>
      <c r="AT16" s="144">
        <v>8</v>
      </c>
      <c r="AU16" s="144">
        <v>8</v>
      </c>
      <c r="AV16" s="144">
        <v>4.5</v>
      </c>
      <c r="AW16" s="144">
        <v>10.5</v>
      </c>
      <c r="AX16" s="132"/>
      <c r="AY16" s="90"/>
      <c r="AZ16" s="133"/>
      <c r="BA16" s="109">
        <f t="shared" ref="BA16:BG34" si="1">AT16+AM16+AF16+Y16+R16+K16+D16</f>
        <v>16</v>
      </c>
      <c r="BB16" s="109">
        <f t="shared" si="0"/>
        <v>12.5</v>
      </c>
      <c r="BC16" s="109">
        <f t="shared" si="0"/>
        <v>8</v>
      </c>
      <c r="BD16" s="109">
        <f t="shared" si="0"/>
        <v>11.5</v>
      </c>
      <c r="BE16" s="109">
        <f t="shared" si="0"/>
        <v>0.5</v>
      </c>
      <c r="BF16" s="109">
        <f t="shared" si="0"/>
        <v>2</v>
      </c>
      <c r="BG16" s="109">
        <f t="shared" si="0"/>
        <v>14</v>
      </c>
      <c r="BH16" s="113">
        <f>SUM(BA16:BG16)</f>
        <v>64.5</v>
      </c>
      <c r="BI16" s="134">
        <f>SUM(BK16:BQ16)</f>
        <v>3</v>
      </c>
      <c r="BJ16" s="135"/>
      <c r="BK16" s="136">
        <v>1</v>
      </c>
      <c r="BL16" s="136"/>
      <c r="BM16" s="136">
        <v>1</v>
      </c>
      <c r="BN16" s="136">
        <v>1</v>
      </c>
      <c r="BO16" s="136"/>
      <c r="BP16" s="136"/>
      <c r="BQ16" s="136"/>
      <c r="BR16" s="686" t="s">
        <v>47</v>
      </c>
      <c r="BS16" s="687"/>
    </row>
    <row r="17" spans="1:71" s="20" customFormat="1" ht="16.5" thickTop="1" thickBot="1">
      <c r="A17" s="215">
        <v>3</v>
      </c>
      <c r="B17" s="381">
        <v>321225092</v>
      </c>
      <c r="C17" s="382" t="s">
        <v>534</v>
      </c>
      <c r="D17" s="98">
        <v>0.5</v>
      </c>
      <c r="E17" s="98">
        <v>1</v>
      </c>
      <c r="F17" s="98">
        <v>2.5</v>
      </c>
      <c r="G17" s="98"/>
      <c r="H17" s="99"/>
      <c r="I17" s="99"/>
      <c r="J17" s="107"/>
      <c r="K17" s="98">
        <v>2</v>
      </c>
      <c r="L17" s="98">
        <v>2.5</v>
      </c>
      <c r="M17" s="98">
        <v>2</v>
      </c>
      <c r="N17" s="98"/>
      <c r="O17" s="89"/>
      <c r="P17" s="89"/>
      <c r="Q17" s="133"/>
      <c r="R17" s="126">
        <v>1</v>
      </c>
      <c r="S17" s="84"/>
      <c r="T17" s="126">
        <v>1</v>
      </c>
      <c r="U17" s="126">
        <v>1</v>
      </c>
      <c r="V17" s="89"/>
      <c r="W17" s="89"/>
      <c r="X17" s="133"/>
      <c r="Y17" s="84"/>
      <c r="Z17" s="89"/>
      <c r="AA17" s="89"/>
      <c r="AB17" s="90"/>
      <c r="AC17" s="90"/>
      <c r="AD17" s="90"/>
      <c r="AE17" s="126">
        <v>2</v>
      </c>
      <c r="AF17" s="132"/>
      <c r="AG17" s="90"/>
      <c r="AH17" s="90"/>
      <c r="AI17" s="90"/>
      <c r="AJ17" s="144">
        <v>0.5</v>
      </c>
      <c r="AK17" s="223">
        <v>1</v>
      </c>
      <c r="AL17" s="90"/>
      <c r="AM17" s="224"/>
      <c r="AN17" s="90"/>
      <c r="AO17" s="90"/>
      <c r="AP17" s="90"/>
      <c r="AQ17" s="90"/>
      <c r="AR17" s="90"/>
      <c r="AS17" s="144">
        <v>8.5</v>
      </c>
      <c r="AT17" s="144">
        <v>4</v>
      </c>
      <c r="AU17" s="144">
        <v>4</v>
      </c>
      <c r="AV17" s="144">
        <v>3</v>
      </c>
      <c r="AW17" s="144">
        <v>8.5</v>
      </c>
      <c r="AX17" s="132"/>
      <c r="AY17" s="90"/>
      <c r="AZ17" s="133"/>
      <c r="BA17" s="109">
        <f t="shared" si="1"/>
        <v>7.5</v>
      </c>
      <c r="BB17" s="109">
        <f t="shared" si="0"/>
        <v>7.5</v>
      </c>
      <c r="BC17" s="109">
        <f t="shared" si="0"/>
        <v>8.5</v>
      </c>
      <c r="BD17" s="109">
        <f t="shared" si="0"/>
        <v>9.5</v>
      </c>
      <c r="BE17" s="109">
        <f t="shared" si="0"/>
        <v>0.5</v>
      </c>
      <c r="BF17" s="109">
        <f t="shared" si="0"/>
        <v>1</v>
      </c>
      <c r="BG17" s="109">
        <f t="shared" si="0"/>
        <v>10.5</v>
      </c>
      <c r="BH17" s="113">
        <f t="shared" ref="BH17:BH34" si="2">SUM(BA17:BG17)</f>
        <v>45</v>
      </c>
      <c r="BI17" s="134">
        <f>SUM(BK17:BQ17)</f>
        <v>4</v>
      </c>
      <c r="BJ17" s="135"/>
      <c r="BK17" s="136"/>
      <c r="BL17" s="136"/>
      <c r="BM17" s="136"/>
      <c r="BN17" s="136"/>
      <c r="BO17" s="136"/>
      <c r="BP17" s="136"/>
      <c r="BQ17" s="136">
        <v>4</v>
      </c>
      <c r="BR17" s="140"/>
      <c r="BS17" s="141" t="s">
        <v>57</v>
      </c>
    </row>
    <row r="18" spans="1:71" s="20" customFormat="1" ht="16.5" thickTop="1" thickBot="1">
      <c r="A18" s="215">
        <v>4</v>
      </c>
      <c r="B18" s="381">
        <v>331202635</v>
      </c>
      <c r="C18" s="382" t="s">
        <v>535</v>
      </c>
      <c r="D18" s="98">
        <v>2.5</v>
      </c>
      <c r="E18" s="98">
        <v>2.5</v>
      </c>
      <c r="F18" s="98">
        <v>2.5</v>
      </c>
      <c r="G18" s="98"/>
      <c r="H18" s="99"/>
      <c r="I18" s="99"/>
      <c r="J18" s="107"/>
      <c r="K18" s="98">
        <v>2.5</v>
      </c>
      <c r="L18" s="98">
        <v>2.5</v>
      </c>
      <c r="M18" s="98">
        <v>2</v>
      </c>
      <c r="N18" s="98"/>
      <c r="O18" s="89"/>
      <c r="P18" s="89"/>
      <c r="Q18" s="133"/>
      <c r="R18" s="126">
        <v>0.5</v>
      </c>
      <c r="S18" s="84"/>
      <c r="T18" s="126">
        <v>1</v>
      </c>
      <c r="U18" s="126">
        <v>1</v>
      </c>
      <c r="V18" s="89"/>
      <c r="W18" s="89"/>
      <c r="X18" s="133"/>
      <c r="Y18" s="84"/>
      <c r="Z18" s="89"/>
      <c r="AA18" s="89"/>
      <c r="AB18" s="90"/>
      <c r="AC18" s="90"/>
      <c r="AD18" s="90"/>
      <c r="AE18" s="126">
        <v>3</v>
      </c>
      <c r="AF18" s="132"/>
      <c r="AG18" s="90"/>
      <c r="AH18" s="90"/>
      <c r="AI18" s="90"/>
      <c r="AJ18" s="126">
        <v>0.5</v>
      </c>
      <c r="AK18" s="223">
        <v>2</v>
      </c>
      <c r="AL18" s="90"/>
      <c r="AM18" s="224"/>
      <c r="AN18" s="90"/>
      <c r="AO18" s="90"/>
      <c r="AP18" s="90"/>
      <c r="AQ18" s="90"/>
      <c r="AR18" s="90"/>
      <c r="AS18" s="144">
        <v>8</v>
      </c>
      <c r="AT18" s="144">
        <v>5</v>
      </c>
      <c r="AU18" s="144">
        <v>6.5</v>
      </c>
      <c r="AV18" s="144">
        <v>2.5</v>
      </c>
      <c r="AW18" s="144">
        <v>9</v>
      </c>
      <c r="AX18" s="132"/>
      <c r="AY18" s="90"/>
      <c r="AZ18" s="133"/>
      <c r="BA18" s="109">
        <f t="shared" si="1"/>
        <v>10.5</v>
      </c>
      <c r="BB18" s="109">
        <f t="shared" si="0"/>
        <v>11.5</v>
      </c>
      <c r="BC18" s="109">
        <f t="shared" si="0"/>
        <v>8</v>
      </c>
      <c r="BD18" s="109">
        <f t="shared" si="0"/>
        <v>10</v>
      </c>
      <c r="BE18" s="109">
        <f t="shared" si="0"/>
        <v>0.5</v>
      </c>
      <c r="BF18" s="109">
        <f t="shared" si="0"/>
        <v>2</v>
      </c>
      <c r="BG18" s="109">
        <f t="shared" si="0"/>
        <v>11</v>
      </c>
      <c r="BH18" s="113">
        <f t="shared" si="2"/>
        <v>53.5</v>
      </c>
      <c r="BI18" s="134">
        <f>SUM(BK18:BQ18)</f>
        <v>3</v>
      </c>
      <c r="BJ18" s="135"/>
      <c r="BK18" s="136"/>
      <c r="BL18" s="136"/>
      <c r="BM18" s="136"/>
      <c r="BN18" s="136"/>
      <c r="BO18" s="136">
        <v>1</v>
      </c>
      <c r="BP18" s="136">
        <v>2</v>
      </c>
      <c r="BQ18" s="136"/>
      <c r="BR18" s="140"/>
      <c r="BS18" s="141" t="s">
        <v>142</v>
      </c>
    </row>
    <row r="19" spans="1:71" s="20" customFormat="1" ht="16.5" thickTop="1" thickBot="1">
      <c r="A19" s="215">
        <v>5</v>
      </c>
      <c r="B19" s="381">
        <v>341204124</v>
      </c>
      <c r="C19" s="382" t="s">
        <v>536</v>
      </c>
      <c r="D19" s="98">
        <v>2.5</v>
      </c>
      <c r="E19" s="98">
        <v>2</v>
      </c>
      <c r="F19" s="98">
        <v>0.5</v>
      </c>
      <c r="G19" s="98"/>
      <c r="H19" s="99"/>
      <c r="I19" s="99"/>
      <c r="J19" s="217"/>
      <c r="K19" s="98">
        <v>1.5</v>
      </c>
      <c r="L19" s="98">
        <v>1.5</v>
      </c>
      <c r="M19" s="98">
        <v>0</v>
      </c>
      <c r="N19" s="98"/>
      <c r="O19" s="89"/>
      <c r="P19" s="89"/>
      <c r="Q19" s="133"/>
      <c r="R19" s="126">
        <v>1</v>
      </c>
      <c r="S19" s="84"/>
      <c r="T19" s="126">
        <v>0.5</v>
      </c>
      <c r="U19" s="126">
        <v>1</v>
      </c>
      <c r="V19" s="89"/>
      <c r="W19" s="89"/>
      <c r="X19" s="133"/>
      <c r="Y19" s="84"/>
      <c r="Z19" s="89"/>
      <c r="AA19" s="89"/>
      <c r="AB19" s="90"/>
      <c r="AC19" s="90"/>
      <c r="AD19" s="90"/>
      <c r="AE19" s="126">
        <v>2</v>
      </c>
      <c r="AF19" s="132"/>
      <c r="AG19" s="90"/>
      <c r="AH19" s="90"/>
      <c r="AI19" s="90"/>
      <c r="AJ19" s="144">
        <v>0.5</v>
      </c>
      <c r="AK19" s="223">
        <v>1</v>
      </c>
      <c r="AL19" s="90"/>
      <c r="AM19" s="224"/>
      <c r="AN19" s="90"/>
      <c r="AO19" s="90"/>
      <c r="AP19" s="90"/>
      <c r="AQ19" s="90"/>
      <c r="AR19" s="90"/>
      <c r="AS19" s="144">
        <v>7</v>
      </c>
      <c r="AT19" s="144">
        <v>3</v>
      </c>
      <c r="AU19" s="144">
        <v>2.5</v>
      </c>
      <c r="AV19" s="144">
        <v>2</v>
      </c>
      <c r="AW19" s="144">
        <v>10</v>
      </c>
      <c r="AX19" s="132"/>
      <c r="AY19" s="90"/>
      <c r="AZ19" s="133"/>
      <c r="BA19" s="109">
        <f t="shared" si="1"/>
        <v>8</v>
      </c>
      <c r="BB19" s="109">
        <f t="shared" si="0"/>
        <v>6</v>
      </c>
      <c r="BC19" s="109">
        <f t="shared" si="0"/>
        <v>3</v>
      </c>
      <c r="BD19" s="109">
        <f t="shared" si="0"/>
        <v>11</v>
      </c>
      <c r="BE19" s="109">
        <f t="shared" si="0"/>
        <v>0.5</v>
      </c>
      <c r="BF19" s="109">
        <f t="shared" si="0"/>
        <v>1</v>
      </c>
      <c r="BG19" s="109">
        <f t="shared" si="0"/>
        <v>9</v>
      </c>
      <c r="BH19" s="113">
        <f t="shared" si="2"/>
        <v>38.5</v>
      </c>
      <c r="BI19" s="134">
        <f t="shared" ref="BI19:BI22" si="3">SUM(BK19:BQ19)</f>
        <v>10</v>
      </c>
      <c r="BJ19" s="135"/>
      <c r="BK19" s="136">
        <v>5</v>
      </c>
      <c r="BL19" s="136">
        <v>2</v>
      </c>
      <c r="BM19" s="136">
        <v>3</v>
      </c>
      <c r="BN19" s="136"/>
      <c r="BO19" s="136"/>
      <c r="BP19" s="136"/>
      <c r="BQ19" s="136"/>
      <c r="BR19" s="688" t="s">
        <v>43</v>
      </c>
      <c r="BS19" s="689"/>
    </row>
    <row r="20" spans="1:71" s="20" customFormat="1" ht="16.5" thickTop="1" thickBot="1">
      <c r="A20" s="215">
        <v>6</v>
      </c>
      <c r="B20" s="381">
        <v>341204141</v>
      </c>
      <c r="C20" s="382" t="s">
        <v>537</v>
      </c>
      <c r="D20" s="98">
        <v>2</v>
      </c>
      <c r="E20" s="98">
        <v>1.5</v>
      </c>
      <c r="F20" s="98">
        <v>1.5</v>
      </c>
      <c r="G20" s="98"/>
      <c r="H20" s="90"/>
      <c r="I20" s="90"/>
      <c r="J20" s="133"/>
      <c r="K20" s="98">
        <v>2</v>
      </c>
      <c r="L20" s="98">
        <v>3</v>
      </c>
      <c r="M20" s="98">
        <v>1</v>
      </c>
      <c r="N20" s="98"/>
      <c r="O20" s="89"/>
      <c r="P20" s="89"/>
      <c r="Q20" s="133"/>
      <c r="R20" s="126">
        <v>1</v>
      </c>
      <c r="S20" s="84"/>
      <c r="T20" s="126">
        <v>1</v>
      </c>
      <c r="U20" s="126">
        <v>1</v>
      </c>
      <c r="V20" s="89"/>
      <c r="W20" s="89"/>
      <c r="X20" s="133"/>
      <c r="Y20" s="84"/>
      <c r="Z20" s="89"/>
      <c r="AA20" s="89"/>
      <c r="AB20" s="90"/>
      <c r="AC20" s="90"/>
      <c r="AD20" s="90"/>
      <c r="AE20" s="126">
        <v>4</v>
      </c>
      <c r="AF20" s="132"/>
      <c r="AG20" s="90"/>
      <c r="AH20" s="90"/>
      <c r="AI20" s="90"/>
      <c r="AJ20" s="126">
        <v>1</v>
      </c>
      <c r="AK20" s="223">
        <v>2</v>
      </c>
      <c r="AL20" s="90"/>
      <c r="AM20" s="224"/>
      <c r="AN20" s="90"/>
      <c r="AO20" s="90"/>
      <c r="AP20" s="90"/>
      <c r="AQ20" s="90"/>
      <c r="AR20" s="90"/>
      <c r="AS20" s="144">
        <v>10.5</v>
      </c>
      <c r="AT20" s="144">
        <v>9</v>
      </c>
      <c r="AU20" s="144">
        <v>5.5</v>
      </c>
      <c r="AV20" s="144">
        <v>4</v>
      </c>
      <c r="AW20" s="144">
        <v>0.5</v>
      </c>
      <c r="AX20" s="132"/>
      <c r="AY20" s="90"/>
      <c r="AZ20" s="133"/>
      <c r="BA20" s="109">
        <f t="shared" si="1"/>
        <v>14</v>
      </c>
      <c r="BB20" s="109">
        <f t="shared" si="0"/>
        <v>10</v>
      </c>
      <c r="BC20" s="109">
        <f t="shared" si="0"/>
        <v>7.5</v>
      </c>
      <c r="BD20" s="109">
        <f t="shared" si="0"/>
        <v>1.5</v>
      </c>
      <c r="BE20" s="109">
        <f t="shared" si="0"/>
        <v>1</v>
      </c>
      <c r="BF20" s="109">
        <f t="shared" si="0"/>
        <v>2</v>
      </c>
      <c r="BG20" s="109">
        <f t="shared" si="0"/>
        <v>14.5</v>
      </c>
      <c r="BH20" s="113">
        <f t="shared" si="2"/>
        <v>50.5</v>
      </c>
      <c r="BI20" s="134">
        <f t="shared" si="3"/>
        <v>10</v>
      </c>
      <c r="BJ20" s="135"/>
      <c r="BK20" s="136">
        <v>3</v>
      </c>
      <c r="BL20" s="136">
        <v>4</v>
      </c>
      <c r="BM20" s="136">
        <v>3</v>
      </c>
      <c r="BN20" s="136"/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381">
        <v>341205103</v>
      </c>
      <c r="C21" s="382" t="s">
        <v>538</v>
      </c>
      <c r="D21" s="98">
        <v>5</v>
      </c>
      <c r="E21" s="98">
        <v>2</v>
      </c>
      <c r="F21" s="98">
        <v>3</v>
      </c>
      <c r="G21" s="98"/>
      <c r="H21" s="99"/>
      <c r="I21" s="99"/>
      <c r="J21" s="217"/>
      <c r="K21" s="98">
        <v>3</v>
      </c>
      <c r="L21" s="98">
        <v>4</v>
      </c>
      <c r="M21" s="98">
        <v>1</v>
      </c>
      <c r="N21" s="98"/>
      <c r="O21" s="89"/>
      <c r="P21" s="89"/>
      <c r="Q21" s="133"/>
      <c r="R21" s="126">
        <v>1</v>
      </c>
      <c r="S21" s="84"/>
      <c r="T21" s="126">
        <v>0.5</v>
      </c>
      <c r="U21" s="126">
        <v>0.5</v>
      </c>
      <c r="V21" s="89"/>
      <c r="W21" s="89"/>
      <c r="X21" s="133"/>
      <c r="Y21" s="84"/>
      <c r="Z21" s="89"/>
      <c r="AA21" s="89"/>
      <c r="AB21" s="90"/>
      <c r="AC21" s="90"/>
      <c r="AD21" s="90"/>
      <c r="AE21" s="126">
        <v>4</v>
      </c>
      <c r="AF21" s="132"/>
      <c r="AG21" s="90"/>
      <c r="AH21" s="90"/>
      <c r="AI21" s="90"/>
      <c r="AJ21" s="126">
        <v>1</v>
      </c>
      <c r="AK21" s="126">
        <v>2</v>
      </c>
      <c r="AL21" s="90"/>
      <c r="AM21" s="224"/>
      <c r="AN21" s="90"/>
      <c r="AO21" s="90"/>
      <c r="AP21" s="90"/>
      <c r="AQ21" s="90"/>
      <c r="AR21" s="90"/>
      <c r="AS21" s="144">
        <v>17</v>
      </c>
      <c r="AT21" s="144">
        <v>9</v>
      </c>
      <c r="AU21" s="144">
        <v>5.5</v>
      </c>
      <c r="AV21" s="144">
        <v>4</v>
      </c>
      <c r="AW21" s="144">
        <v>10</v>
      </c>
      <c r="AX21" s="132"/>
      <c r="AY21" s="90"/>
      <c r="AZ21" s="133"/>
      <c r="BA21" s="109">
        <f t="shared" si="1"/>
        <v>18</v>
      </c>
      <c r="BB21" s="109">
        <f t="shared" si="0"/>
        <v>11.5</v>
      </c>
      <c r="BC21" s="109">
        <f t="shared" si="0"/>
        <v>8.5</v>
      </c>
      <c r="BD21" s="109">
        <f t="shared" si="0"/>
        <v>10.5</v>
      </c>
      <c r="BE21" s="109">
        <f t="shared" si="0"/>
        <v>1</v>
      </c>
      <c r="BF21" s="109">
        <f t="shared" si="0"/>
        <v>2</v>
      </c>
      <c r="BG21" s="109">
        <f t="shared" si="0"/>
        <v>21</v>
      </c>
      <c r="BH21" s="113">
        <f t="shared" si="2"/>
        <v>72.5</v>
      </c>
      <c r="BI21" s="134">
        <f t="shared" si="3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6.5" thickTop="1" thickBot="1">
      <c r="A22" s="215">
        <v>8</v>
      </c>
      <c r="B22" s="381">
        <v>341206035</v>
      </c>
      <c r="C22" s="382" t="s">
        <v>539</v>
      </c>
      <c r="D22" s="98">
        <v>4.5</v>
      </c>
      <c r="E22" s="98">
        <v>2</v>
      </c>
      <c r="F22" s="98">
        <v>1.5</v>
      </c>
      <c r="G22" s="98"/>
      <c r="H22" s="99"/>
      <c r="I22" s="99"/>
      <c r="J22" s="217"/>
      <c r="K22" s="98">
        <v>2</v>
      </c>
      <c r="L22" s="98">
        <v>3.5</v>
      </c>
      <c r="M22" s="98">
        <v>3</v>
      </c>
      <c r="N22" s="98"/>
      <c r="O22" s="89"/>
      <c r="P22" s="89"/>
      <c r="Q22" s="133"/>
      <c r="R22" s="126">
        <v>0.5</v>
      </c>
      <c r="S22" s="84"/>
      <c r="T22" s="126">
        <v>1</v>
      </c>
      <c r="U22" s="126">
        <v>1</v>
      </c>
      <c r="V22" s="89"/>
      <c r="W22" s="89"/>
      <c r="X22" s="133"/>
      <c r="Y22" s="84"/>
      <c r="Z22" s="89"/>
      <c r="AA22" s="89"/>
      <c r="AB22" s="90"/>
      <c r="AC22" s="90"/>
      <c r="AD22" s="90"/>
      <c r="AE22" s="126">
        <v>4</v>
      </c>
      <c r="AF22" s="132"/>
      <c r="AG22" s="90"/>
      <c r="AH22" s="90"/>
      <c r="AI22" s="90"/>
      <c r="AJ22" s="126">
        <v>1</v>
      </c>
      <c r="AK22" s="126">
        <v>2</v>
      </c>
      <c r="AL22" s="90"/>
      <c r="AM22" s="224"/>
      <c r="AN22" s="90"/>
      <c r="AO22" s="90"/>
      <c r="AP22" s="90"/>
      <c r="AQ22" s="90"/>
      <c r="AR22" s="90"/>
      <c r="AS22" s="144">
        <v>15.5</v>
      </c>
      <c r="AT22" s="144">
        <v>10.5</v>
      </c>
      <c r="AU22" s="144">
        <v>8.5</v>
      </c>
      <c r="AV22" s="144">
        <v>8</v>
      </c>
      <c r="AW22" s="144">
        <v>12</v>
      </c>
      <c r="AX22" s="132"/>
      <c r="AY22" s="90"/>
      <c r="AZ22" s="133"/>
      <c r="BA22" s="109">
        <f t="shared" si="1"/>
        <v>17.5</v>
      </c>
      <c r="BB22" s="109">
        <f t="shared" si="0"/>
        <v>14</v>
      </c>
      <c r="BC22" s="109">
        <f t="shared" si="0"/>
        <v>13.5</v>
      </c>
      <c r="BD22" s="109">
        <f t="shared" si="0"/>
        <v>13</v>
      </c>
      <c r="BE22" s="109">
        <f t="shared" si="0"/>
        <v>1</v>
      </c>
      <c r="BF22" s="109">
        <f t="shared" si="0"/>
        <v>2</v>
      </c>
      <c r="BG22" s="109">
        <f t="shared" si="0"/>
        <v>19.5</v>
      </c>
      <c r="BH22" s="113">
        <f t="shared" si="2"/>
        <v>80.5</v>
      </c>
      <c r="BI22" s="134">
        <f t="shared" si="3"/>
        <v>50</v>
      </c>
      <c r="BJ22" s="154"/>
      <c r="BK22" s="160">
        <v>14</v>
      </c>
      <c r="BL22" s="160">
        <v>12</v>
      </c>
      <c r="BM22" s="160">
        <v>10</v>
      </c>
      <c r="BN22" s="161">
        <v>14</v>
      </c>
      <c r="BO22" s="161"/>
      <c r="BP22" s="161"/>
      <c r="BQ22" s="163"/>
      <c r="BR22" s="688" t="s">
        <v>65</v>
      </c>
      <c r="BS22" s="689"/>
    </row>
    <row r="23" spans="1:71" s="20" customFormat="1" ht="16.5" thickTop="1" thickBot="1">
      <c r="A23" s="215">
        <v>9</v>
      </c>
      <c r="B23" s="381">
        <v>351201814</v>
      </c>
      <c r="C23" s="382" t="s">
        <v>540</v>
      </c>
      <c r="D23" s="98">
        <v>4</v>
      </c>
      <c r="E23" s="98">
        <v>2</v>
      </c>
      <c r="F23" s="98">
        <v>1.5</v>
      </c>
      <c r="G23" s="98"/>
      <c r="H23" s="90"/>
      <c r="I23" s="90"/>
      <c r="J23" s="133"/>
      <c r="K23" s="98">
        <v>1</v>
      </c>
      <c r="L23" s="98">
        <v>3</v>
      </c>
      <c r="M23" s="98">
        <v>1</v>
      </c>
      <c r="N23" s="98"/>
      <c r="O23" s="89"/>
      <c r="P23" s="89"/>
      <c r="Q23" s="133"/>
      <c r="R23" s="126">
        <v>0.5</v>
      </c>
      <c r="S23" s="84"/>
      <c r="T23" s="126">
        <v>1</v>
      </c>
      <c r="U23" s="126">
        <v>1</v>
      </c>
      <c r="V23" s="89"/>
      <c r="W23" s="89"/>
      <c r="X23" s="133"/>
      <c r="Y23" s="84"/>
      <c r="Z23" s="89"/>
      <c r="AA23" s="89"/>
      <c r="AB23" s="90"/>
      <c r="AC23" s="90"/>
      <c r="AD23" s="90"/>
      <c r="AE23" s="126">
        <v>3</v>
      </c>
      <c r="AF23" s="132"/>
      <c r="AG23" s="90"/>
      <c r="AH23" s="90"/>
      <c r="AI23" s="90"/>
      <c r="AJ23" s="126">
        <v>1</v>
      </c>
      <c r="AK23" s="126">
        <v>1</v>
      </c>
      <c r="AL23" s="90"/>
      <c r="AM23" s="224"/>
      <c r="AN23" s="90"/>
      <c r="AO23" s="90"/>
      <c r="AP23" s="90"/>
      <c r="AQ23" s="90"/>
      <c r="AR23" s="90"/>
      <c r="AS23" s="144">
        <v>7.5</v>
      </c>
      <c r="AT23" s="144">
        <v>8.5</v>
      </c>
      <c r="AU23" s="144">
        <v>4.5</v>
      </c>
      <c r="AV23" s="144">
        <v>5.5</v>
      </c>
      <c r="AW23" s="144">
        <v>10</v>
      </c>
      <c r="AX23" s="132"/>
      <c r="AY23" s="90"/>
      <c r="AZ23" s="133"/>
      <c r="BA23" s="109">
        <f t="shared" si="1"/>
        <v>14</v>
      </c>
      <c r="BB23" s="109">
        <f t="shared" si="0"/>
        <v>9.5</v>
      </c>
      <c r="BC23" s="109">
        <f t="shared" si="0"/>
        <v>9</v>
      </c>
      <c r="BD23" s="109">
        <f t="shared" si="0"/>
        <v>11</v>
      </c>
      <c r="BE23" s="109">
        <f t="shared" si="0"/>
        <v>1</v>
      </c>
      <c r="BF23" s="109">
        <f t="shared" si="0"/>
        <v>1</v>
      </c>
      <c r="BG23" s="109">
        <f t="shared" si="0"/>
        <v>10.5</v>
      </c>
      <c r="BH23" s="113">
        <f t="shared" si="2"/>
        <v>56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6.5" thickTop="1" thickBot="1">
      <c r="A24" s="215">
        <v>10</v>
      </c>
      <c r="B24" s="381">
        <v>351202122</v>
      </c>
      <c r="C24" s="382" t="s">
        <v>541</v>
      </c>
      <c r="D24" s="98">
        <v>4</v>
      </c>
      <c r="E24" s="98">
        <v>1.5</v>
      </c>
      <c r="F24" s="98">
        <v>2</v>
      </c>
      <c r="G24" s="98"/>
      <c r="H24" s="90"/>
      <c r="I24" s="90"/>
      <c r="J24" s="133"/>
      <c r="K24" s="98">
        <v>3</v>
      </c>
      <c r="L24" s="98">
        <v>3.5</v>
      </c>
      <c r="M24" s="98">
        <v>2.5</v>
      </c>
      <c r="N24" s="98"/>
      <c r="O24" s="89"/>
      <c r="P24" s="89"/>
      <c r="Q24" s="133"/>
      <c r="R24" s="144">
        <v>1</v>
      </c>
      <c r="S24" s="98"/>
      <c r="T24" s="144">
        <v>1</v>
      </c>
      <c r="U24" s="144">
        <v>1</v>
      </c>
      <c r="V24" s="89"/>
      <c r="W24" s="89"/>
      <c r="X24" s="133"/>
      <c r="Y24" s="84"/>
      <c r="Z24" s="89"/>
      <c r="AA24" s="89"/>
      <c r="AB24" s="90"/>
      <c r="AC24" s="90"/>
      <c r="AD24" s="90"/>
      <c r="AE24" s="144">
        <v>4</v>
      </c>
      <c r="AF24" s="132"/>
      <c r="AG24" s="90"/>
      <c r="AH24" s="90"/>
      <c r="AI24" s="90"/>
      <c r="AJ24" s="144">
        <v>1</v>
      </c>
      <c r="AK24" s="144">
        <v>2</v>
      </c>
      <c r="AL24" s="90"/>
      <c r="AM24" s="224"/>
      <c r="AN24" s="90"/>
      <c r="AO24" s="90"/>
      <c r="AP24" s="90"/>
      <c r="AQ24" s="90"/>
      <c r="AR24" s="90"/>
      <c r="AS24" s="144">
        <v>12</v>
      </c>
      <c r="AT24" s="144">
        <v>10.5</v>
      </c>
      <c r="AU24" s="144">
        <v>5</v>
      </c>
      <c r="AV24" s="144">
        <v>5.5</v>
      </c>
      <c r="AW24" s="144">
        <v>7.5</v>
      </c>
      <c r="AX24" s="132"/>
      <c r="AY24" s="90"/>
      <c r="AZ24" s="133"/>
      <c r="BA24" s="109">
        <f t="shared" si="1"/>
        <v>18.5</v>
      </c>
      <c r="BB24" s="109">
        <f t="shared" si="0"/>
        <v>10</v>
      </c>
      <c r="BC24" s="109">
        <f t="shared" si="0"/>
        <v>11</v>
      </c>
      <c r="BD24" s="109">
        <f t="shared" si="0"/>
        <v>8.5</v>
      </c>
      <c r="BE24" s="109">
        <f t="shared" si="0"/>
        <v>1</v>
      </c>
      <c r="BF24" s="109">
        <f t="shared" si="0"/>
        <v>2</v>
      </c>
      <c r="BG24" s="109">
        <f t="shared" si="0"/>
        <v>16</v>
      </c>
      <c r="BH24" s="113">
        <f t="shared" si="2"/>
        <v>67</v>
      </c>
      <c r="BI24" s="170">
        <f>SUM(BI16:BI22)</f>
        <v>100</v>
      </c>
      <c r="BJ24" s="171"/>
      <c r="BK24" s="172">
        <f>SUM(BK16:BK23)</f>
        <v>23</v>
      </c>
      <c r="BL24" s="172">
        <f t="shared" ref="BL24:BQ24" si="4">SUM(BL16:BL23)</f>
        <v>18</v>
      </c>
      <c r="BM24" s="172">
        <f t="shared" si="4"/>
        <v>17</v>
      </c>
      <c r="BN24" s="172">
        <f t="shared" si="4"/>
        <v>15</v>
      </c>
      <c r="BO24" s="172">
        <f t="shared" si="4"/>
        <v>1</v>
      </c>
      <c r="BP24" s="172">
        <f t="shared" si="4"/>
        <v>2</v>
      </c>
      <c r="BQ24" s="172">
        <f t="shared" si="4"/>
        <v>24</v>
      </c>
      <c r="BR24" s="692" t="s">
        <v>68</v>
      </c>
      <c r="BS24" s="693"/>
    </row>
    <row r="25" spans="1:71" s="20" customFormat="1" ht="16.5" thickTop="1" thickBot="1">
      <c r="A25" s="215">
        <v>11</v>
      </c>
      <c r="B25" s="381">
        <v>351202133</v>
      </c>
      <c r="C25" s="382" t="s">
        <v>542</v>
      </c>
      <c r="D25" s="98">
        <v>5</v>
      </c>
      <c r="E25" s="98">
        <v>1.5</v>
      </c>
      <c r="F25" s="98">
        <v>3</v>
      </c>
      <c r="G25" s="98"/>
      <c r="H25" s="90"/>
      <c r="I25" s="90"/>
      <c r="J25" s="133"/>
      <c r="K25" s="98">
        <v>2</v>
      </c>
      <c r="L25" s="98">
        <v>3</v>
      </c>
      <c r="M25" s="98">
        <v>2</v>
      </c>
      <c r="N25" s="98"/>
      <c r="O25" s="89"/>
      <c r="P25" s="89"/>
      <c r="Q25" s="133"/>
      <c r="R25" s="126">
        <v>0.5</v>
      </c>
      <c r="S25" s="98"/>
      <c r="T25" s="126">
        <v>0.5</v>
      </c>
      <c r="U25" s="126">
        <v>0.5</v>
      </c>
      <c r="V25" s="89"/>
      <c r="W25" s="89"/>
      <c r="X25" s="133"/>
      <c r="Y25" s="84"/>
      <c r="Z25" s="89"/>
      <c r="AA25" s="89"/>
      <c r="AB25" s="90"/>
      <c r="AC25" s="90"/>
      <c r="AD25" s="90"/>
      <c r="AE25" s="126">
        <v>3</v>
      </c>
      <c r="AF25" s="132"/>
      <c r="AG25" s="90"/>
      <c r="AH25" s="90"/>
      <c r="AI25" s="90"/>
      <c r="AJ25" s="126">
        <v>1</v>
      </c>
      <c r="AK25" s="223">
        <v>2</v>
      </c>
      <c r="AL25" s="90"/>
      <c r="AM25" s="224"/>
      <c r="AN25" s="90"/>
      <c r="AO25" s="90"/>
      <c r="AP25" s="90"/>
      <c r="AQ25" s="90"/>
      <c r="AR25" s="90"/>
      <c r="AS25" s="144">
        <v>11.5</v>
      </c>
      <c r="AT25" s="144">
        <v>10</v>
      </c>
      <c r="AU25" s="144">
        <v>6.5</v>
      </c>
      <c r="AV25" s="144">
        <v>6.5</v>
      </c>
      <c r="AW25" s="144">
        <v>7.5</v>
      </c>
      <c r="AX25" s="132"/>
      <c r="AY25" s="90"/>
      <c r="AZ25" s="133"/>
      <c r="BA25" s="109">
        <f t="shared" si="1"/>
        <v>17.5</v>
      </c>
      <c r="BB25" s="109">
        <f t="shared" si="0"/>
        <v>11</v>
      </c>
      <c r="BC25" s="109">
        <f t="shared" si="0"/>
        <v>12</v>
      </c>
      <c r="BD25" s="109">
        <f t="shared" si="0"/>
        <v>8</v>
      </c>
      <c r="BE25" s="109">
        <f t="shared" si="0"/>
        <v>1</v>
      </c>
      <c r="BF25" s="109">
        <f t="shared" si="0"/>
        <v>2</v>
      </c>
      <c r="BG25" s="109">
        <f t="shared" si="0"/>
        <v>14.5</v>
      </c>
      <c r="BH25" s="113">
        <f t="shared" si="2"/>
        <v>66</v>
      </c>
    </row>
    <row r="26" spans="1:71" s="20" customFormat="1" ht="16.5" thickTop="1" thickBot="1">
      <c r="A26" s="215">
        <v>12</v>
      </c>
      <c r="B26" s="381">
        <v>351202136</v>
      </c>
      <c r="C26" s="382" t="s">
        <v>543</v>
      </c>
      <c r="D26" s="98">
        <v>5</v>
      </c>
      <c r="E26" s="98">
        <v>1.5</v>
      </c>
      <c r="F26" s="98">
        <v>3</v>
      </c>
      <c r="G26" s="98"/>
      <c r="H26" s="90"/>
      <c r="I26" s="90"/>
      <c r="J26" s="133"/>
      <c r="K26" s="98">
        <v>3</v>
      </c>
      <c r="L26" s="98">
        <v>3.5</v>
      </c>
      <c r="M26" s="98">
        <v>2.5</v>
      </c>
      <c r="N26" s="98"/>
      <c r="O26" s="89"/>
      <c r="P26" s="89"/>
      <c r="Q26" s="133"/>
      <c r="R26" s="126">
        <v>1</v>
      </c>
      <c r="S26" s="98"/>
      <c r="T26" s="126">
        <v>1</v>
      </c>
      <c r="U26" s="144">
        <v>0.5</v>
      </c>
      <c r="V26" s="89"/>
      <c r="W26" s="89"/>
      <c r="X26" s="133"/>
      <c r="Y26" s="84"/>
      <c r="Z26" s="89"/>
      <c r="AA26" s="89"/>
      <c r="AB26" s="90"/>
      <c r="AC26" s="90"/>
      <c r="AD26" s="90"/>
      <c r="AE26" s="126">
        <v>4</v>
      </c>
      <c r="AF26" s="132"/>
      <c r="AG26" s="90"/>
      <c r="AH26" s="90"/>
      <c r="AI26" s="90"/>
      <c r="AJ26" s="126">
        <v>1</v>
      </c>
      <c r="AK26" s="126">
        <v>2</v>
      </c>
      <c r="AL26" s="90"/>
      <c r="AM26" s="224"/>
      <c r="AN26" s="90"/>
      <c r="AO26" s="90"/>
      <c r="AP26" s="90"/>
      <c r="AQ26" s="90"/>
      <c r="AR26" s="90"/>
      <c r="AS26" s="144">
        <v>16.5</v>
      </c>
      <c r="AT26" s="144">
        <v>13</v>
      </c>
      <c r="AU26" s="144">
        <v>9.5</v>
      </c>
      <c r="AV26" s="144">
        <v>10</v>
      </c>
      <c r="AW26" s="144">
        <v>13</v>
      </c>
      <c r="AX26" s="132"/>
      <c r="AY26" s="90"/>
      <c r="AZ26" s="133"/>
      <c r="BA26" s="109">
        <f t="shared" si="1"/>
        <v>22</v>
      </c>
      <c r="BB26" s="109">
        <f t="shared" si="0"/>
        <v>14.5</v>
      </c>
      <c r="BC26" s="109">
        <f t="shared" si="0"/>
        <v>16.5</v>
      </c>
      <c r="BD26" s="109">
        <f t="shared" si="0"/>
        <v>13.5</v>
      </c>
      <c r="BE26" s="109">
        <f t="shared" si="0"/>
        <v>1</v>
      </c>
      <c r="BF26" s="109">
        <f t="shared" si="0"/>
        <v>2</v>
      </c>
      <c r="BG26" s="109">
        <f t="shared" si="0"/>
        <v>20.5</v>
      </c>
      <c r="BH26" s="113">
        <f t="shared" si="2"/>
        <v>90</v>
      </c>
      <c r="BI26" s="694" t="s">
        <v>71</v>
      </c>
      <c r="BJ26" s="695"/>
      <c r="BK26" s="695"/>
      <c r="BL26" s="695"/>
      <c r="BM26" s="695"/>
      <c r="BN26" s="695"/>
      <c r="BO26" s="173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381">
        <v>351202198</v>
      </c>
      <c r="C27" s="382" t="s">
        <v>544</v>
      </c>
      <c r="D27" s="98">
        <v>5</v>
      </c>
      <c r="E27" s="98">
        <v>1.5</v>
      </c>
      <c r="F27" s="98">
        <v>3</v>
      </c>
      <c r="G27" s="98"/>
      <c r="H27" s="99"/>
      <c r="I27" s="99"/>
      <c r="J27" s="217"/>
      <c r="K27" s="98">
        <v>3</v>
      </c>
      <c r="L27" s="98">
        <v>4</v>
      </c>
      <c r="M27" s="98">
        <v>2.5</v>
      </c>
      <c r="N27" s="98"/>
      <c r="O27" s="89"/>
      <c r="P27" s="89"/>
      <c r="Q27" s="133"/>
      <c r="R27" s="144">
        <v>1</v>
      </c>
      <c r="S27" s="84"/>
      <c r="T27" s="144">
        <v>1</v>
      </c>
      <c r="U27" s="144">
        <v>1</v>
      </c>
      <c r="V27" s="89"/>
      <c r="W27" s="89"/>
      <c r="X27" s="133"/>
      <c r="Y27" s="84"/>
      <c r="Z27" s="89"/>
      <c r="AA27" s="89"/>
      <c r="AB27" s="90"/>
      <c r="AC27" s="90"/>
      <c r="AD27" s="90"/>
      <c r="AE27" s="144">
        <v>4</v>
      </c>
      <c r="AF27" s="132"/>
      <c r="AG27" s="90"/>
      <c r="AH27" s="90"/>
      <c r="AI27" s="90"/>
      <c r="AJ27" s="144">
        <v>1</v>
      </c>
      <c r="AK27" s="144">
        <v>2</v>
      </c>
      <c r="AL27" s="90"/>
      <c r="AM27" s="224"/>
      <c r="AN27" s="90"/>
      <c r="AO27" s="90"/>
      <c r="AP27" s="90"/>
      <c r="AQ27" s="90"/>
      <c r="AR27" s="90"/>
      <c r="AS27" s="144">
        <v>19.5</v>
      </c>
      <c r="AT27" s="144">
        <v>13</v>
      </c>
      <c r="AU27" s="144">
        <v>10</v>
      </c>
      <c r="AV27" s="144">
        <v>9.5</v>
      </c>
      <c r="AW27" s="144">
        <v>14</v>
      </c>
      <c r="AX27" s="132"/>
      <c r="AY27" s="90"/>
      <c r="AZ27" s="133"/>
      <c r="BA27" s="109">
        <f t="shared" si="1"/>
        <v>22</v>
      </c>
      <c r="BB27" s="109">
        <f t="shared" si="0"/>
        <v>15.5</v>
      </c>
      <c r="BC27" s="109">
        <f t="shared" si="0"/>
        <v>16</v>
      </c>
      <c r="BD27" s="109">
        <f t="shared" si="0"/>
        <v>15</v>
      </c>
      <c r="BE27" s="109">
        <f t="shared" si="0"/>
        <v>1</v>
      </c>
      <c r="BF27" s="109">
        <f t="shared" si="0"/>
        <v>2</v>
      </c>
      <c r="BG27" s="109">
        <f t="shared" si="0"/>
        <v>23.5</v>
      </c>
      <c r="BH27" s="113">
        <f t="shared" si="2"/>
        <v>95</v>
      </c>
      <c r="BI27" s="696"/>
      <c r="BJ27" s="697"/>
      <c r="BK27" s="697"/>
      <c r="BL27" s="697"/>
      <c r="BM27" s="697"/>
      <c r="BN27" s="697"/>
      <c r="BO27" s="174"/>
      <c r="BP27" s="697"/>
      <c r="BQ27" s="697"/>
      <c r="BR27" s="697"/>
      <c r="BS27" s="699"/>
    </row>
    <row r="28" spans="1:71" s="20" customFormat="1" ht="16.5" thickTop="1" thickBot="1">
      <c r="A28" s="215">
        <v>14</v>
      </c>
      <c r="B28" s="381">
        <v>351202260</v>
      </c>
      <c r="C28" s="382" t="s">
        <v>545</v>
      </c>
      <c r="D28" s="98">
        <v>5</v>
      </c>
      <c r="E28" s="98">
        <v>1.5</v>
      </c>
      <c r="F28" s="98">
        <v>3</v>
      </c>
      <c r="G28" s="98"/>
      <c r="H28" s="90"/>
      <c r="I28" s="90"/>
      <c r="J28" s="133"/>
      <c r="K28" s="98">
        <v>3</v>
      </c>
      <c r="L28" s="98">
        <v>4</v>
      </c>
      <c r="M28" s="98">
        <v>1</v>
      </c>
      <c r="N28" s="98"/>
      <c r="O28" s="89"/>
      <c r="P28" s="89"/>
      <c r="Q28" s="133"/>
      <c r="R28" s="144">
        <v>1</v>
      </c>
      <c r="S28" s="84"/>
      <c r="T28" s="144">
        <v>1</v>
      </c>
      <c r="U28" s="144">
        <v>1</v>
      </c>
      <c r="V28" s="89"/>
      <c r="W28" s="89"/>
      <c r="X28" s="133"/>
      <c r="Y28" s="84"/>
      <c r="Z28" s="89"/>
      <c r="AA28" s="89"/>
      <c r="AB28" s="90"/>
      <c r="AC28" s="90"/>
      <c r="AD28" s="90"/>
      <c r="AE28" s="144">
        <v>4</v>
      </c>
      <c r="AF28" s="132"/>
      <c r="AG28" s="90"/>
      <c r="AH28" s="90"/>
      <c r="AI28" s="90"/>
      <c r="AJ28" s="144">
        <v>1</v>
      </c>
      <c r="AK28" s="144">
        <v>1.5</v>
      </c>
      <c r="AL28" s="90"/>
      <c r="AM28" s="224"/>
      <c r="AN28" s="90"/>
      <c r="AO28" s="90"/>
      <c r="AP28" s="90"/>
      <c r="AQ28" s="90"/>
      <c r="AR28" s="90"/>
      <c r="AS28" s="144">
        <v>19.5</v>
      </c>
      <c r="AT28" s="144">
        <v>13</v>
      </c>
      <c r="AU28" s="144">
        <v>12</v>
      </c>
      <c r="AV28" s="144">
        <v>9.5</v>
      </c>
      <c r="AW28" s="144">
        <v>14</v>
      </c>
      <c r="AX28" s="132"/>
      <c r="AY28" s="90"/>
      <c r="AZ28" s="133"/>
      <c r="BA28" s="109">
        <f t="shared" si="1"/>
        <v>22</v>
      </c>
      <c r="BB28" s="109">
        <f t="shared" si="0"/>
        <v>17.5</v>
      </c>
      <c r="BC28" s="109">
        <f t="shared" si="0"/>
        <v>14.5</v>
      </c>
      <c r="BD28" s="109">
        <f t="shared" si="0"/>
        <v>15</v>
      </c>
      <c r="BE28" s="109">
        <f t="shared" si="0"/>
        <v>1</v>
      </c>
      <c r="BF28" s="109">
        <f t="shared" si="0"/>
        <v>1.5</v>
      </c>
      <c r="BG28" s="109">
        <f t="shared" si="0"/>
        <v>23.5</v>
      </c>
      <c r="BH28" s="113">
        <f t="shared" si="2"/>
        <v>95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6.5" thickTop="1" thickBot="1">
      <c r="A29" s="215">
        <v>15</v>
      </c>
      <c r="B29" s="381">
        <v>351203837</v>
      </c>
      <c r="C29" s="382" t="s">
        <v>546</v>
      </c>
      <c r="D29" s="98">
        <v>4.5</v>
      </c>
      <c r="E29" s="98">
        <v>1</v>
      </c>
      <c r="F29" s="98">
        <v>3</v>
      </c>
      <c r="G29" s="98"/>
      <c r="H29" s="90"/>
      <c r="I29" s="90"/>
      <c r="J29" s="133"/>
      <c r="K29" s="98">
        <v>3</v>
      </c>
      <c r="L29" s="98">
        <v>4</v>
      </c>
      <c r="M29" s="98">
        <v>2</v>
      </c>
      <c r="N29" s="98"/>
      <c r="O29" s="89"/>
      <c r="P29" s="89"/>
      <c r="Q29" s="133"/>
      <c r="R29" s="126">
        <v>1</v>
      </c>
      <c r="S29" s="98"/>
      <c r="T29" s="144">
        <v>1</v>
      </c>
      <c r="U29" s="144">
        <v>1</v>
      </c>
      <c r="V29" s="89"/>
      <c r="W29" s="89"/>
      <c r="X29" s="133"/>
      <c r="Y29" s="84"/>
      <c r="Z29" s="89"/>
      <c r="AA29" s="89"/>
      <c r="AB29" s="90"/>
      <c r="AC29" s="90"/>
      <c r="AD29" s="90"/>
      <c r="AE29" s="126">
        <v>4</v>
      </c>
      <c r="AF29" s="132"/>
      <c r="AG29" s="90"/>
      <c r="AH29" s="90"/>
      <c r="AI29" s="90"/>
      <c r="AJ29" s="126">
        <v>0.5</v>
      </c>
      <c r="AK29" s="126">
        <v>2</v>
      </c>
      <c r="AL29" s="90"/>
      <c r="AM29" s="224"/>
      <c r="AN29" s="90"/>
      <c r="AO29" s="90"/>
      <c r="AP29" s="90"/>
      <c r="AQ29" s="90"/>
      <c r="AR29" s="90"/>
      <c r="AS29" s="144">
        <v>15.5</v>
      </c>
      <c r="AT29" s="144">
        <v>12.5</v>
      </c>
      <c r="AU29" s="144">
        <v>7.5</v>
      </c>
      <c r="AV29" s="144">
        <v>8.5</v>
      </c>
      <c r="AW29" s="144">
        <v>13</v>
      </c>
      <c r="AX29" s="132"/>
      <c r="AY29" s="90"/>
      <c r="AZ29" s="133"/>
      <c r="BA29" s="109">
        <f t="shared" si="1"/>
        <v>21</v>
      </c>
      <c r="BB29" s="109">
        <f t="shared" si="0"/>
        <v>12.5</v>
      </c>
      <c r="BC29" s="109">
        <f t="shared" si="0"/>
        <v>14.5</v>
      </c>
      <c r="BD29" s="109">
        <f t="shared" si="0"/>
        <v>14</v>
      </c>
      <c r="BE29" s="109">
        <f t="shared" si="0"/>
        <v>0.5</v>
      </c>
      <c r="BF29" s="109">
        <f t="shared" si="0"/>
        <v>2</v>
      </c>
      <c r="BG29" s="109">
        <f t="shared" si="0"/>
        <v>19.5</v>
      </c>
      <c r="BH29" s="113">
        <f t="shared" si="2"/>
        <v>84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16.5" thickTop="1" thickBot="1">
      <c r="A30" s="215">
        <v>16</v>
      </c>
      <c r="B30" s="381">
        <v>351204959</v>
      </c>
      <c r="C30" s="382" t="s">
        <v>547</v>
      </c>
      <c r="D30" s="98">
        <v>2.5</v>
      </c>
      <c r="E30" s="98">
        <v>2</v>
      </c>
      <c r="F30" s="98">
        <v>2</v>
      </c>
      <c r="G30" s="98"/>
      <c r="H30" s="90"/>
      <c r="I30" s="90"/>
      <c r="J30" s="133"/>
      <c r="K30" s="98">
        <v>3</v>
      </c>
      <c r="L30" s="98">
        <v>3</v>
      </c>
      <c r="M30" s="98">
        <v>3</v>
      </c>
      <c r="N30" s="98"/>
      <c r="O30" s="89"/>
      <c r="P30" s="89"/>
      <c r="Q30" s="133"/>
      <c r="R30" s="144">
        <v>1</v>
      </c>
      <c r="S30" s="98"/>
      <c r="T30" s="144">
        <v>1</v>
      </c>
      <c r="U30" s="144">
        <v>1</v>
      </c>
      <c r="V30" s="89"/>
      <c r="W30" s="89"/>
      <c r="X30" s="133"/>
      <c r="Y30" s="84"/>
      <c r="Z30" s="89"/>
      <c r="AA30" s="89"/>
      <c r="AB30" s="90"/>
      <c r="AC30" s="90"/>
      <c r="AD30" s="90"/>
      <c r="AE30" s="126">
        <v>3.5</v>
      </c>
      <c r="AF30" s="132"/>
      <c r="AG30" s="90"/>
      <c r="AH30" s="90"/>
      <c r="AI30" s="90"/>
      <c r="AJ30" s="126">
        <v>1</v>
      </c>
      <c r="AK30" s="126">
        <v>2</v>
      </c>
      <c r="AL30" s="90"/>
      <c r="AM30" s="224"/>
      <c r="AN30" s="90"/>
      <c r="AO30" s="90"/>
      <c r="AP30" s="90"/>
      <c r="AQ30" s="90"/>
      <c r="AR30" s="90"/>
      <c r="AS30" s="144">
        <v>13</v>
      </c>
      <c r="AT30" s="144">
        <v>13</v>
      </c>
      <c r="AU30" s="144">
        <v>9</v>
      </c>
      <c r="AV30" s="144">
        <v>9</v>
      </c>
      <c r="AW30" s="144">
        <v>13</v>
      </c>
      <c r="AX30" s="132"/>
      <c r="AY30" s="90"/>
      <c r="AZ30" s="133"/>
      <c r="BA30" s="109">
        <f t="shared" si="1"/>
        <v>19.5</v>
      </c>
      <c r="BB30" s="109">
        <f t="shared" si="0"/>
        <v>14</v>
      </c>
      <c r="BC30" s="109">
        <f t="shared" si="0"/>
        <v>15</v>
      </c>
      <c r="BD30" s="109">
        <f t="shared" si="0"/>
        <v>14</v>
      </c>
      <c r="BE30" s="109">
        <f t="shared" si="0"/>
        <v>1</v>
      </c>
      <c r="BF30" s="109">
        <f t="shared" si="0"/>
        <v>2</v>
      </c>
      <c r="BG30" s="109">
        <f t="shared" si="0"/>
        <v>16.5</v>
      </c>
      <c r="BH30" s="113">
        <f t="shared" si="2"/>
        <v>82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16.5" thickTop="1" thickBot="1">
      <c r="A31" s="215">
        <v>17</v>
      </c>
      <c r="B31" s="381">
        <v>351205042</v>
      </c>
      <c r="C31" s="382" t="s">
        <v>548</v>
      </c>
      <c r="D31" s="98">
        <v>5</v>
      </c>
      <c r="E31" s="98">
        <v>1.5</v>
      </c>
      <c r="F31" s="98">
        <v>3</v>
      </c>
      <c r="G31" s="98"/>
      <c r="H31" s="90"/>
      <c r="I31" s="90"/>
      <c r="J31" s="133"/>
      <c r="K31" s="98">
        <v>3</v>
      </c>
      <c r="L31" s="98">
        <v>2.5</v>
      </c>
      <c r="M31" s="98">
        <v>2.5</v>
      </c>
      <c r="N31" s="98"/>
      <c r="O31" s="89"/>
      <c r="P31" s="89"/>
      <c r="Q31" s="133"/>
      <c r="R31" s="144">
        <v>1</v>
      </c>
      <c r="S31" s="98"/>
      <c r="T31" s="144">
        <v>1</v>
      </c>
      <c r="U31" s="144">
        <v>1</v>
      </c>
      <c r="V31" s="89"/>
      <c r="W31" s="89"/>
      <c r="X31" s="133"/>
      <c r="Y31" s="84"/>
      <c r="Z31" s="89"/>
      <c r="AA31" s="89"/>
      <c r="AB31" s="90"/>
      <c r="AC31" s="90"/>
      <c r="AD31" s="90"/>
      <c r="AE31" s="144">
        <v>4</v>
      </c>
      <c r="AF31" s="132"/>
      <c r="AG31" s="90"/>
      <c r="AH31" s="90"/>
      <c r="AI31" s="90"/>
      <c r="AJ31" s="144">
        <v>1</v>
      </c>
      <c r="AK31" s="144">
        <v>2</v>
      </c>
      <c r="AL31" s="90"/>
      <c r="AM31" s="224"/>
      <c r="AN31" s="90"/>
      <c r="AO31" s="90"/>
      <c r="AP31" s="90"/>
      <c r="AQ31" s="90"/>
      <c r="AR31" s="90"/>
      <c r="AS31" s="144">
        <v>19</v>
      </c>
      <c r="AT31" s="144">
        <v>13</v>
      </c>
      <c r="AU31" s="144">
        <v>0.5</v>
      </c>
      <c r="AV31" s="144">
        <v>0.5</v>
      </c>
      <c r="AW31" s="144">
        <v>0.5</v>
      </c>
      <c r="AX31" s="132"/>
      <c r="AY31" s="90"/>
      <c r="AZ31" s="133"/>
      <c r="BA31" s="109">
        <f t="shared" si="1"/>
        <v>22</v>
      </c>
      <c r="BB31" s="109">
        <f t="shared" si="1"/>
        <v>4.5</v>
      </c>
      <c r="BC31" s="109">
        <f t="shared" si="1"/>
        <v>7</v>
      </c>
      <c r="BD31" s="109">
        <f t="shared" si="1"/>
        <v>1.5</v>
      </c>
      <c r="BE31" s="109">
        <f t="shared" si="1"/>
        <v>1</v>
      </c>
      <c r="BF31" s="109">
        <f t="shared" si="1"/>
        <v>2</v>
      </c>
      <c r="BG31" s="109">
        <f t="shared" si="1"/>
        <v>23</v>
      </c>
      <c r="BH31" s="113">
        <f t="shared" si="2"/>
        <v>61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16.5" thickTop="1" thickBot="1">
      <c r="A32" s="215">
        <v>18</v>
      </c>
      <c r="B32" s="381">
        <v>351205087</v>
      </c>
      <c r="C32" s="382" t="s">
        <v>549</v>
      </c>
      <c r="D32" s="98">
        <v>3.5</v>
      </c>
      <c r="E32" s="98">
        <v>1.5</v>
      </c>
      <c r="F32" s="98">
        <v>3</v>
      </c>
      <c r="G32" s="98"/>
      <c r="H32" s="99"/>
      <c r="I32" s="99"/>
      <c r="J32" s="217"/>
      <c r="K32" s="98">
        <v>3</v>
      </c>
      <c r="L32" s="98">
        <v>3</v>
      </c>
      <c r="M32" s="98">
        <v>2</v>
      </c>
      <c r="N32" s="98"/>
      <c r="O32" s="89"/>
      <c r="P32" s="89"/>
      <c r="Q32" s="133"/>
      <c r="R32" s="126">
        <v>0.5</v>
      </c>
      <c r="S32" s="84"/>
      <c r="T32" s="126">
        <v>1</v>
      </c>
      <c r="U32" s="126">
        <v>0.5</v>
      </c>
      <c r="V32" s="89"/>
      <c r="W32" s="89"/>
      <c r="X32" s="133"/>
      <c r="Y32" s="84"/>
      <c r="Z32" s="89"/>
      <c r="AA32" s="89"/>
      <c r="AB32" s="90"/>
      <c r="AC32" s="90"/>
      <c r="AD32" s="90"/>
      <c r="AE32" s="126">
        <v>3</v>
      </c>
      <c r="AF32" s="132"/>
      <c r="AG32" s="90"/>
      <c r="AH32" s="90"/>
      <c r="AI32" s="90"/>
      <c r="AJ32" s="126">
        <v>1</v>
      </c>
      <c r="AK32" s="126">
        <v>2</v>
      </c>
      <c r="AL32" s="90"/>
      <c r="AM32" s="224"/>
      <c r="AN32" s="90"/>
      <c r="AO32" s="90"/>
      <c r="AP32" s="90"/>
      <c r="AQ32" s="90"/>
      <c r="AR32" s="90"/>
      <c r="AS32" s="144">
        <v>17.5</v>
      </c>
      <c r="AT32" s="144">
        <v>9.5</v>
      </c>
      <c r="AU32" s="144">
        <v>9</v>
      </c>
      <c r="AV32" s="144">
        <v>6</v>
      </c>
      <c r="AW32" s="144">
        <v>10</v>
      </c>
      <c r="AX32" s="132"/>
      <c r="AY32" s="90"/>
      <c r="AZ32" s="133"/>
      <c r="BA32" s="109">
        <f t="shared" si="1"/>
        <v>16.5</v>
      </c>
      <c r="BB32" s="109">
        <f t="shared" si="1"/>
        <v>13.5</v>
      </c>
      <c r="BC32" s="109">
        <f t="shared" si="1"/>
        <v>12</v>
      </c>
      <c r="BD32" s="109">
        <f t="shared" si="1"/>
        <v>10.5</v>
      </c>
      <c r="BE32" s="109">
        <f t="shared" si="1"/>
        <v>1</v>
      </c>
      <c r="BF32" s="109">
        <f t="shared" si="1"/>
        <v>2</v>
      </c>
      <c r="BG32" s="109">
        <f t="shared" si="1"/>
        <v>20.5</v>
      </c>
      <c r="BH32" s="113">
        <f t="shared" si="2"/>
        <v>76</v>
      </c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2" s="20" customFormat="1" ht="16.5" thickTop="1" thickBot="1">
      <c r="A33" s="215">
        <v>19</v>
      </c>
      <c r="B33" s="381">
        <v>351205558</v>
      </c>
      <c r="C33" s="382" t="s">
        <v>550</v>
      </c>
      <c r="D33" s="98">
        <v>3</v>
      </c>
      <c r="E33" s="98">
        <v>1.5</v>
      </c>
      <c r="F33" s="98">
        <v>3</v>
      </c>
      <c r="G33" s="98"/>
      <c r="H33" s="90"/>
      <c r="I33" s="90"/>
      <c r="J33" s="133"/>
      <c r="K33" s="98">
        <v>2.5</v>
      </c>
      <c r="L33" s="98">
        <v>3</v>
      </c>
      <c r="M33" s="98">
        <v>0</v>
      </c>
      <c r="N33" s="98"/>
      <c r="O33" s="89"/>
      <c r="P33" s="89"/>
      <c r="Q33" s="133"/>
      <c r="R33" s="126">
        <v>1</v>
      </c>
      <c r="S33" s="84"/>
      <c r="T33" s="126">
        <v>1</v>
      </c>
      <c r="U33" s="126">
        <v>1</v>
      </c>
      <c r="V33" s="89"/>
      <c r="W33" s="89"/>
      <c r="X33" s="133"/>
      <c r="Y33" s="84"/>
      <c r="Z33" s="89"/>
      <c r="AA33" s="89"/>
      <c r="AB33" s="90"/>
      <c r="AC33" s="90"/>
      <c r="AD33" s="90"/>
      <c r="AE33" s="126">
        <v>3</v>
      </c>
      <c r="AF33" s="132"/>
      <c r="AG33" s="90"/>
      <c r="AH33" s="90"/>
      <c r="AI33" s="90"/>
      <c r="AJ33" s="126">
        <v>1</v>
      </c>
      <c r="AK33" s="126">
        <v>2</v>
      </c>
      <c r="AL33" s="90"/>
      <c r="AM33" s="224"/>
      <c r="AN33" s="90"/>
      <c r="AO33" s="90"/>
      <c r="AP33" s="90"/>
      <c r="AQ33" s="90"/>
      <c r="AR33" s="90"/>
      <c r="AS33" s="144">
        <v>16</v>
      </c>
      <c r="AT33" s="144">
        <v>8</v>
      </c>
      <c r="AU33" s="144">
        <v>8</v>
      </c>
      <c r="AV33" s="144">
        <v>4</v>
      </c>
      <c r="AW33" s="144">
        <v>12</v>
      </c>
      <c r="AX33" s="132"/>
      <c r="AY33" s="90"/>
      <c r="AZ33" s="133"/>
      <c r="BA33" s="109">
        <f t="shared" si="1"/>
        <v>14.5</v>
      </c>
      <c r="BB33" s="109">
        <f t="shared" si="1"/>
        <v>12.5</v>
      </c>
      <c r="BC33" s="109">
        <f t="shared" si="1"/>
        <v>8</v>
      </c>
      <c r="BD33" s="109">
        <f t="shared" si="1"/>
        <v>13</v>
      </c>
      <c r="BE33" s="109">
        <f t="shared" si="1"/>
        <v>1</v>
      </c>
      <c r="BF33" s="109">
        <f t="shared" si="1"/>
        <v>2</v>
      </c>
      <c r="BG33" s="109">
        <f t="shared" si="1"/>
        <v>19</v>
      </c>
      <c r="BH33" s="113">
        <f t="shared" si="2"/>
        <v>70</v>
      </c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2" s="20" customFormat="1" ht="16.5" thickTop="1" thickBot="1">
      <c r="A34" s="215">
        <v>20</v>
      </c>
      <c r="B34" s="381">
        <v>352207480</v>
      </c>
      <c r="C34" s="382" t="s">
        <v>551</v>
      </c>
      <c r="D34" s="98">
        <v>3.5</v>
      </c>
      <c r="E34" s="98">
        <v>1.5</v>
      </c>
      <c r="F34" s="98">
        <v>2</v>
      </c>
      <c r="G34" s="98"/>
      <c r="H34" s="90"/>
      <c r="I34" s="90"/>
      <c r="J34" s="133"/>
      <c r="K34" s="98">
        <v>3</v>
      </c>
      <c r="L34" s="84">
        <v>3.5</v>
      </c>
      <c r="M34" s="98">
        <v>2</v>
      </c>
      <c r="N34" s="98"/>
      <c r="O34" s="89"/>
      <c r="P34" s="89"/>
      <c r="Q34" s="133"/>
      <c r="R34" s="126">
        <v>1</v>
      </c>
      <c r="S34" s="98"/>
      <c r="T34" s="126">
        <v>0.5</v>
      </c>
      <c r="U34" s="126">
        <v>1</v>
      </c>
      <c r="V34" s="89"/>
      <c r="W34" s="89"/>
      <c r="X34" s="133"/>
      <c r="Y34" s="84"/>
      <c r="Z34" s="89"/>
      <c r="AA34" s="89"/>
      <c r="AB34" s="90"/>
      <c r="AC34" s="90"/>
      <c r="AD34" s="90"/>
      <c r="AE34" s="126">
        <v>3</v>
      </c>
      <c r="AF34" s="132"/>
      <c r="AG34" s="90"/>
      <c r="AH34" s="90"/>
      <c r="AI34" s="90"/>
      <c r="AJ34" s="126">
        <v>0.5</v>
      </c>
      <c r="AK34" s="126">
        <v>1.5</v>
      </c>
      <c r="AL34" s="90"/>
      <c r="AM34" s="224"/>
      <c r="AN34" s="90"/>
      <c r="AO34" s="90"/>
      <c r="AP34" s="90"/>
      <c r="AQ34" s="90"/>
      <c r="AR34" s="90"/>
      <c r="AS34" s="144">
        <v>14.5</v>
      </c>
      <c r="AT34" s="144">
        <v>5.5</v>
      </c>
      <c r="AU34" s="144">
        <v>4</v>
      </c>
      <c r="AV34" s="144">
        <v>5</v>
      </c>
      <c r="AW34" s="144">
        <v>10</v>
      </c>
      <c r="AX34" s="132"/>
      <c r="AY34" s="90"/>
      <c r="AZ34" s="133"/>
      <c r="BA34" s="109">
        <f t="shared" si="1"/>
        <v>13</v>
      </c>
      <c r="BB34" s="109">
        <f t="shared" si="1"/>
        <v>9</v>
      </c>
      <c r="BC34" s="109">
        <f t="shared" si="1"/>
        <v>9.5</v>
      </c>
      <c r="BD34" s="109">
        <f t="shared" si="1"/>
        <v>11</v>
      </c>
      <c r="BE34" s="109">
        <f t="shared" si="1"/>
        <v>0.5</v>
      </c>
      <c r="BF34" s="109">
        <f t="shared" si="1"/>
        <v>1.5</v>
      </c>
      <c r="BG34" s="109">
        <f t="shared" si="1"/>
        <v>17.5</v>
      </c>
      <c r="BH34" s="113">
        <f t="shared" si="2"/>
        <v>62</v>
      </c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2" s="20" customFormat="1" thickTop="1" thickBot="1">
      <c r="A35" s="700" t="s">
        <v>115</v>
      </c>
      <c r="B35" s="701"/>
      <c r="C35" s="702"/>
      <c r="D35" s="187">
        <f t="shared" ref="D35:AI35" si="5">(SUM(D15:D31))/$BO$10</f>
        <v>3.3250000000000002</v>
      </c>
      <c r="E35" s="187">
        <f t="shared" si="5"/>
        <v>1.4</v>
      </c>
      <c r="F35" s="187">
        <f t="shared" si="5"/>
        <v>1.925</v>
      </c>
      <c r="G35" s="187">
        <f t="shared" si="5"/>
        <v>0</v>
      </c>
      <c r="H35" s="187">
        <f t="shared" si="5"/>
        <v>0</v>
      </c>
      <c r="I35" s="187">
        <f t="shared" si="5"/>
        <v>0</v>
      </c>
      <c r="J35" s="187">
        <f t="shared" si="5"/>
        <v>0</v>
      </c>
      <c r="K35" s="188">
        <f t="shared" si="5"/>
        <v>2.1</v>
      </c>
      <c r="L35" s="188">
        <f t="shared" si="5"/>
        <v>2.7</v>
      </c>
      <c r="M35" s="188">
        <f t="shared" si="5"/>
        <v>1.625</v>
      </c>
      <c r="N35" s="188">
        <f t="shared" si="5"/>
        <v>0</v>
      </c>
      <c r="O35" s="188">
        <f t="shared" si="5"/>
        <v>0</v>
      </c>
      <c r="P35" s="188">
        <f t="shared" si="5"/>
        <v>0</v>
      </c>
      <c r="Q35" s="188">
        <f t="shared" si="5"/>
        <v>0</v>
      </c>
      <c r="R35" s="188">
        <f t="shared" si="5"/>
        <v>0.72499999999999998</v>
      </c>
      <c r="S35" s="188">
        <f t="shared" si="5"/>
        <v>0</v>
      </c>
      <c r="T35" s="188">
        <f t="shared" si="5"/>
        <v>0.77500000000000002</v>
      </c>
      <c r="U35" s="188">
        <f t="shared" si="5"/>
        <v>0.77500000000000002</v>
      </c>
      <c r="V35" s="188">
        <f t="shared" si="5"/>
        <v>0</v>
      </c>
      <c r="W35" s="188">
        <f t="shared" si="5"/>
        <v>0</v>
      </c>
      <c r="X35" s="188">
        <f t="shared" si="5"/>
        <v>0</v>
      </c>
      <c r="Y35" s="188">
        <f t="shared" si="5"/>
        <v>0</v>
      </c>
      <c r="Z35" s="188">
        <f t="shared" si="5"/>
        <v>0</v>
      </c>
      <c r="AA35" s="188">
        <f t="shared" si="5"/>
        <v>0</v>
      </c>
      <c r="AB35" s="188">
        <f t="shared" si="5"/>
        <v>0</v>
      </c>
      <c r="AC35" s="188">
        <f t="shared" si="5"/>
        <v>0</v>
      </c>
      <c r="AD35" s="188">
        <f t="shared" si="5"/>
        <v>0</v>
      </c>
      <c r="AE35" s="188">
        <f t="shared" si="5"/>
        <v>2.9750000000000001</v>
      </c>
      <c r="AF35" s="188">
        <f t="shared" si="5"/>
        <v>0</v>
      </c>
      <c r="AG35" s="188">
        <f t="shared" si="5"/>
        <v>0</v>
      </c>
      <c r="AH35" s="188">
        <f t="shared" si="5"/>
        <v>0</v>
      </c>
      <c r="AI35" s="188">
        <f t="shared" si="5"/>
        <v>0</v>
      </c>
      <c r="AJ35" s="188">
        <f t="shared" ref="AJ35:AZ35" si="6">(SUM(AJ15:AJ31))/$BO$10</f>
        <v>0.72499999999999998</v>
      </c>
      <c r="AK35" s="188">
        <f t="shared" si="6"/>
        <v>1.5</v>
      </c>
      <c r="AL35" s="188">
        <f t="shared" si="6"/>
        <v>0</v>
      </c>
      <c r="AM35" s="188">
        <f t="shared" si="6"/>
        <v>0</v>
      </c>
      <c r="AN35" s="188">
        <f t="shared" si="6"/>
        <v>0</v>
      </c>
      <c r="AO35" s="188">
        <f t="shared" si="6"/>
        <v>0</v>
      </c>
      <c r="AP35" s="188">
        <f t="shared" si="6"/>
        <v>0</v>
      </c>
      <c r="AQ35" s="188">
        <f t="shared" si="6"/>
        <v>0</v>
      </c>
      <c r="AR35" s="188">
        <f t="shared" si="6"/>
        <v>0</v>
      </c>
      <c r="AS35" s="188">
        <f t="shared" si="6"/>
        <v>11.25</v>
      </c>
      <c r="AT35" s="188">
        <f t="shared" si="6"/>
        <v>7.9749999999999996</v>
      </c>
      <c r="AU35" s="188">
        <f t="shared" si="6"/>
        <v>5.5250000000000004</v>
      </c>
      <c r="AV35" s="188">
        <f t="shared" si="6"/>
        <v>4.875</v>
      </c>
      <c r="AW35" s="188">
        <f t="shared" si="6"/>
        <v>8.0250000000000004</v>
      </c>
      <c r="AX35" s="188">
        <f t="shared" si="6"/>
        <v>0</v>
      </c>
      <c r="AY35" s="188">
        <f t="shared" si="6"/>
        <v>0</v>
      </c>
      <c r="AZ35" s="188">
        <f t="shared" si="6"/>
        <v>0</v>
      </c>
      <c r="BA35" s="190">
        <f t="shared" ref="BA35:BG35" si="7">(SUM(BA15:BA34))/$BO$10</f>
        <v>16.324999999999999</v>
      </c>
      <c r="BB35" s="190">
        <f t="shared" si="7"/>
        <v>11.375</v>
      </c>
      <c r="BC35" s="190">
        <f t="shared" si="7"/>
        <v>10.675000000000001</v>
      </c>
      <c r="BD35" s="190">
        <f t="shared" si="7"/>
        <v>10.525</v>
      </c>
      <c r="BE35" s="190">
        <f t="shared" si="7"/>
        <v>0.85</v>
      </c>
      <c r="BF35" s="190">
        <f t="shared" si="7"/>
        <v>1.7749999999999999</v>
      </c>
      <c r="BG35" s="190">
        <f t="shared" si="7"/>
        <v>17.074999999999999</v>
      </c>
      <c r="BH35" s="113"/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2" s="20" customFormat="1" thickTop="1" thickBot="1">
      <c r="A36" s="703" t="s">
        <v>116</v>
      </c>
      <c r="B36" s="704"/>
      <c r="C36" s="705"/>
      <c r="D36" s="191">
        <f t="shared" ref="D36:J36" si="8">D35/BK19</f>
        <v>0.66500000000000004</v>
      </c>
      <c r="E36" s="191">
        <f t="shared" si="8"/>
        <v>0.7</v>
      </c>
      <c r="F36" s="191">
        <f t="shared" si="8"/>
        <v>0.64166666666666672</v>
      </c>
      <c r="G36" s="191" t="e">
        <f t="shared" si="8"/>
        <v>#DIV/0!</v>
      </c>
      <c r="H36" s="191" t="e">
        <f t="shared" si="8"/>
        <v>#DIV/0!</v>
      </c>
      <c r="I36" s="191" t="e">
        <f t="shared" si="8"/>
        <v>#DIV/0!</v>
      </c>
      <c r="J36" s="191" t="e">
        <f t="shared" si="8"/>
        <v>#DIV/0!</v>
      </c>
      <c r="K36" s="191">
        <f t="shared" ref="K36:Q36" si="9">K35/BK20</f>
        <v>0.70000000000000007</v>
      </c>
      <c r="L36" s="191">
        <f t="shared" si="9"/>
        <v>0.67500000000000004</v>
      </c>
      <c r="M36" s="191">
        <f t="shared" si="9"/>
        <v>0.54166666666666663</v>
      </c>
      <c r="N36" s="191" t="e">
        <f t="shared" si="9"/>
        <v>#DIV/0!</v>
      </c>
      <c r="O36" s="191" t="e">
        <f t="shared" si="9"/>
        <v>#DIV/0!</v>
      </c>
      <c r="P36" s="191" t="e">
        <f t="shared" si="9"/>
        <v>#DIV/0!</v>
      </c>
      <c r="Q36" s="191" t="e">
        <f t="shared" si="9"/>
        <v>#DIV/0!</v>
      </c>
      <c r="R36" s="191">
        <f t="shared" ref="R36:X36" si="10">R35/BK16</f>
        <v>0.72499999999999998</v>
      </c>
      <c r="S36" s="191" t="e">
        <f t="shared" si="10"/>
        <v>#DIV/0!</v>
      </c>
      <c r="T36" s="191">
        <f t="shared" si="10"/>
        <v>0.77500000000000002</v>
      </c>
      <c r="U36" s="191">
        <f t="shared" si="10"/>
        <v>0.77500000000000002</v>
      </c>
      <c r="V36" s="191" t="e">
        <f t="shared" si="10"/>
        <v>#DIV/0!</v>
      </c>
      <c r="W36" s="191" t="e">
        <f t="shared" si="10"/>
        <v>#DIV/0!</v>
      </c>
      <c r="X36" s="191" t="e">
        <f t="shared" si="10"/>
        <v>#DIV/0!</v>
      </c>
      <c r="Y36" s="192" t="e">
        <f t="shared" ref="Y36:AE36" si="11">Y35/BK17</f>
        <v>#DIV/0!</v>
      </c>
      <c r="Z36" s="192" t="e">
        <f t="shared" si="11"/>
        <v>#DIV/0!</v>
      </c>
      <c r="AA36" s="192" t="e">
        <f t="shared" si="11"/>
        <v>#DIV/0!</v>
      </c>
      <c r="AB36" s="192" t="e">
        <f t="shared" si="11"/>
        <v>#DIV/0!</v>
      </c>
      <c r="AC36" s="192" t="e">
        <f t="shared" si="11"/>
        <v>#DIV/0!</v>
      </c>
      <c r="AD36" s="192" t="e">
        <f t="shared" si="11"/>
        <v>#DIV/0!</v>
      </c>
      <c r="AE36" s="192">
        <f t="shared" si="11"/>
        <v>0.74375000000000002</v>
      </c>
      <c r="AF36" s="193" t="e">
        <f t="shared" ref="AF36:AL36" si="12">AF35/BK18</f>
        <v>#DIV/0!</v>
      </c>
      <c r="AG36" s="193" t="e">
        <f t="shared" si="12"/>
        <v>#DIV/0!</v>
      </c>
      <c r="AH36" s="193" t="e">
        <f t="shared" si="12"/>
        <v>#DIV/0!</v>
      </c>
      <c r="AI36" s="193" t="e">
        <f t="shared" si="12"/>
        <v>#DIV/0!</v>
      </c>
      <c r="AJ36" s="193">
        <f t="shared" si="12"/>
        <v>0.72499999999999998</v>
      </c>
      <c r="AK36" s="193">
        <f t="shared" si="12"/>
        <v>0.75</v>
      </c>
      <c r="AL36" s="193" t="e">
        <f t="shared" si="12"/>
        <v>#DIV/0!</v>
      </c>
      <c r="AM36" s="194" t="e">
        <f t="shared" ref="AM36:AS36" si="13">AM35/BK21</f>
        <v>#DIV/0!</v>
      </c>
      <c r="AN36" s="194" t="e">
        <f t="shared" si="13"/>
        <v>#DIV/0!</v>
      </c>
      <c r="AO36" s="194" t="e">
        <f t="shared" si="13"/>
        <v>#DIV/0!</v>
      </c>
      <c r="AP36" s="194" t="e">
        <f t="shared" si="13"/>
        <v>#DIV/0!</v>
      </c>
      <c r="AQ36" s="194" t="e">
        <f t="shared" si="13"/>
        <v>#DIV/0!</v>
      </c>
      <c r="AR36" s="194" t="e">
        <f t="shared" si="13"/>
        <v>#DIV/0!</v>
      </c>
      <c r="AS36" s="194">
        <f t="shared" si="13"/>
        <v>0.5625</v>
      </c>
      <c r="AT36" s="195">
        <f t="shared" ref="AT36:AZ36" si="14">AT35/BK22</f>
        <v>0.56964285714285712</v>
      </c>
      <c r="AU36" s="195">
        <f t="shared" si="14"/>
        <v>0.4604166666666667</v>
      </c>
      <c r="AV36" s="195">
        <f t="shared" si="14"/>
        <v>0.48749999999999999</v>
      </c>
      <c r="AW36" s="195">
        <f t="shared" si="14"/>
        <v>0.57321428571428579</v>
      </c>
      <c r="AX36" s="195" t="e">
        <f t="shared" si="14"/>
        <v>#DIV/0!</v>
      </c>
      <c r="AY36" s="195" t="e">
        <f t="shared" si="14"/>
        <v>#DIV/0!</v>
      </c>
      <c r="AZ36" s="195" t="e">
        <f t="shared" si="14"/>
        <v>#DIV/0!</v>
      </c>
      <c r="BA36" s="196">
        <f t="shared" ref="BA36:BG36" si="15">BA35/BK24</f>
        <v>0.70978260869565213</v>
      </c>
      <c r="BB36" s="196">
        <f t="shared" si="15"/>
        <v>0.63194444444444442</v>
      </c>
      <c r="BC36" s="196">
        <f t="shared" si="15"/>
        <v>0.62794117647058822</v>
      </c>
      <c r="BD36" s="196">
        <f t="shared" si="15"/>
        <v>0.70166666666666666</v>
      </c>
      <c r="BE36" s="196">
        <f t="shared" si="15"/>
        <v>0.85</v>
      </c>
      <c r="BF36" s="196">
        <f t="shared" si="15"/>
        <v>0.88749999999999996</v>
      </c>
      <c r="BG36" s="196">
        <f t="shared" si="15"/>
        <v>0.7114583333333333</v>
      </c>
      <c r="BH36" s="197"/>
      <c r="BI36" s="680"/>
      <c r="BJ36" s="681"/>
      <c r="BK36" s="681"/>
      <c r="BL36" s="681"/>
      <c r="BM36" s="681"/>
      <c r="BN36" s="681"/>
      <c r="BO36" s="681"/>
      <c r="BP36" s="681"/>
      <c r="BQ36" s="681"/>
      <c r="BR36" s="681"/>
      <c r="BS36" s="682"/>
    </row>
    <row r="37" spans="1:72" s="20" customFormat="1" ht="13.5" thickTop="1">
      <c r="B37" s="198"/>
      <c r="L37" s="199"/>
      <c r="BA37" s="200"/>
      <c r="BC37" s="201"/>
      <c r="BE37" s="201"/>
      <c r="BF37" s="201"/>
      <c r="BG37" s="201"/>
    </row>
    <row r="38" spans="1:72" s="20" customFormat="1" ht="12.75">
      <c r="A38" s="706" t="s">
        <v>117</v>
      </c>
      <c r="B38" s="706"/>
      <c r="C38" s="707"/>
      <c r="D38" s="707"/>
      <c r="E38" s="707"/>
      <c r="F38" s="707"/>
      <c r="G38" s="707"/>
      <c r="H38" s="203"/>
      <c r="I38" s="203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706"/>
      <c r="X38" s="706"/>
      <c r="Z38" s="204"/>
      <c r="AA38" s="709" t="s">
        <v>201</v>
      </c>
      <c r="AB38" s="709"/>
      <c r="AC38" s="709"/>
      <c r="AD38" s="709"/>
      <c r="AE38" s="709"/>
      <c r="AF38" s="709"/>
      <c r="AG38" s="709"/>
      <c r="AH38" s="709"/>
      <c r="AI38" s="709"/>
      <c r="AJ38" s="709"/>
      <c r="AK38" s="709"/>
      <c r="AL38" s="709"/>
      <c r="AM38" s="709"/>
      <c r="AN38" s="709"/>
      <c r="AO38" s="709"/>
      <c r="AP38" s="709"/>
      <c r="AQ38" s="709"/>
      <c r="AR38" s="709"/>
      <c r="AS38" s="709"/>
      <c r="AT38" s="709"/>
      <c r="AU38" s="709"/>
      <c r="AV38" s="709"/>
      <c r="AW38" s="709"/>
      <c r="AX38" s="709"/>
      <c r="AY38" s="709"/>
      <c r="AZ38" s="709"/>
      <c r="BA38" s="709"/>
      <c r="BB38" s="709"/>
      <c r="BC38" s="709"/>
      <c r="BD38" s="709"/>
      <c r="BE38" s="709"/>
      <c r="BF38" s="709"/>
      <c r="BG38" s="709"/>
      <c r="BH38" s="708"/>
      <c r="BI38" s="708"/>
      <c r="BJ38" s="708"/>
      <c r="BK38" s="708"/>
      <c r="BL38" s="708"/>
      <c r="BM38" s="708"/>
      <c r="BN38" s="708"/>
      <c r="BO38" s="205"/>
      <c r="BP38" s="706" t="s">
        <v>120</v>
      </c>
      <c r="BQ38" s="706"/>
      <c r="BR38" s="706"/>
      <c r="BS38" s="706"/>
    </row>
    <row r="39" spans="1:72" s="20" customFormat="1" ht="12.75">
      <c r="B39" s="198"/>
    </row>
    <row r="40" spans="1:72" s="20" customFormat="1" ht="12.75">
      <c r="B40" s="206" t="s">
        <v>121</v>
      </c>
      <c r="G40" s="709" t="s">
        <v>122</v>
      </c>
      <c r="H40" s="709"/>
      <c r="I40" s="709"/>
      <c r="J40" s="709"/>
      <c r="K40" s="709"/>
      <c r="L40" s="709"/>
      <c r="M40" s="709"/>
      <c r="N40" s="709"/>
      <c r="O40" s="709"/>
      <c r="P40" s="709"/>
      <c r="Q40" s="709"/>
      <c r="R40" s="709"/>
      <c r="S40" s="709"/>
      <c r="T40" s="709"/>
      <c r="U40" s="709"/>
      <c r="V40" s="709"/>
      <c r="W40" s="709"/>
      <c r="AE40" s="710" t="s">
        <v>202</v>
      </c>
      <c r="AF40" s="710"/>
      <c r="AG40" s="710"/>
      <c r="AH40" s="710"/>
      <c r="AI40" s="710"/>
      <c r="AJ40" s="710"/>
      <c r="AK40" s="710"/>
      <c r="AL40" s="710"/>
      <c r="AM40" s="710"/>
      <c r="AN40" s="710"/>
      <c r="AO40" s="710"/>
      <c r="AP40" s="710"/>
      <c r="AQ40" s="710"/>
      <c r="AR40" s="710"/>
      <c r="AS40" s="710"/>
      <c r="AT40" s="710"/>
      <c r="AU40" s="710"/>
      <c r="AV40" s="710"/>
      <c r="AW40" s="710"/>
      <c r="AX40" s="710"/>
      <c r="AY40" s="710"/>
      <c r="AZ40" s="710"/>
      <c r="BA40" s="710"/>
      <c r="BB40" s="710"/>
      <c r="BC40" s="710"/>
      <c r="BD40" s="710"/>
      <c r="BE40" s="710"/>
      <c r="BF40" s="710"/>
      <c r="BG40" s="710"/>
      <c r="BN40" s="711" t="s">
        <v>124</v>
      </c>
      <c r="BO40" s="711"/>
      <c r="BP40" s="711"/>
      <c r="BQ40" s="711"/>
      <c r="BR40" s="711"/>
      <c r="BS40" s="204"/>
      <c r="BT40" s="204"/>
    </row>
    <row r="41" spans="1:72" s="20" customFormat="1" ht="12.75">
      <c r="B41" s="198"/>
    </row>
    <row r="42" spans="1:72" s="20" customFormat="1" ht="15" thickBot="1">
      <c r="B42" s="198"/>
      <c r="BH42" s="46"/>
      <c r="BI42" s="46"/>
      <c r="BJ42" s="46"/>
      <c r="BR42"/>
    </row>
    <row r="43" spans="1:72" s="20" customFormat="1" ht="15" thickTop="1">
      <c r="B43" s="198"/>
      <c r="BH43" s="40"/>
      <c r="BI43" s="40"/>
      <c r="BJ43" s="40"/>
      <c r="BK43" s="207" t="str">
        <f t="shared" ref="BK43:BQ43" si="16">BK15</f>
        <v>a1</v>
      </c>
      <c r="BL43" s="207" t="str">
        <f t="shared" si="16"/>
        <v>b1</v>
      </c>
      <c r="BM43" s="207" t="str">
        <f t="shared" si="16"/>
        <v>b2</v>
      </c>
      <c r="BN43" s="207" t="str">
        <f t="shared" si="16"/>
        <v>b3</v>
      </c>
      <c r="BO43" s="207" t="str">
        <f t="shared" si="16"/>
        <v>c2</v>
      </c>
      <c r="BP43" s="207" t="str">
        <f t="shared" si="16"/>
        <v>d2</v>
      </c>
      <c r="BQ43" s="207" t="str">
        <f t="shared" si="16"/>
        <v>e1</v>
      </c>
      <c r="BR43"/>
      <c r="BS43" s="208"/>
    </row>
    <row r="44" spans="1:72" s="20" customFormat="1">
      <c r="B44" s="198"/>
      <c r="BH44" s="209"/>
      <c r="BI44" s="210"/>
      <c r="BJ44" s="210"/>
      <c r="BK44" s="231">
        <v>0.2</v>
      </c>
      <c r="BL44" s="231">
        <v>0.2</v>
      </c>
      <c r="BM44" s="231">
        <v>0.2</v>
      </c>
      <c r="BN44" s="231">
        <v>0.2</v>
      </c>
      <c r="BO44" s="231">
        <v>0.2</v>
      </c>
      <c r="BP44" s="231">
        <v>0.2</v>
      </c>
      <c r="BQ44" s="231">
        <v>0.2</v>
      </c>
      <c r="BR44"/>
    </row>
    <row r="45" spans="1:72" s="20" customFormat="1">
      <c r="B45" s="198"/>
      <c r="BH45" s="46"/>
      <c r="BI45" s="212"/>
      <c r="BJ45" s="212"/>
      <c r="BK45" s="231">
        <v>0.8</v>
      </c>
      <c r="BL45" s="231">
        <v>0.8</v>
      </c>
      <c r="BM45" s="231">
        <v>0.8</v>
      </c>
      <c r="BN45" s="231">
        <v>0.8</v>
      </c>
      <c r="BO45" s="231">
        <v>0.8</v>
      </c>
      <c r="BP45" s="231">
        <v>0.8</v>
      </c>
      <c r="BQ45" s="231">
        <v>0.8</v>
      </c>
      <c r="BR45"/>
    </row>
    <row r="46" spans="1:72" s="20" customFormat="1" ht="15" customHeight="1" thickBot="1">
      <c r="B46" s="198"/>
      <c r="BE46"/>
      <c r="BK46" s="213">
        <f>BA36</f>
        <v>0.70978260869565213</v>
      </c>
      <c r="BL46" s="213">
        <f t="shared" ref="BL46:BQ46" si="17">BB36</f>
        <v>0.63194444444444442</v>
      </c>
      <c r="BM46" s="213">
        <f t="shared" si="17"/>
        <v>0.62794117647058822</v>
      </c>
      <c r="BN46" s="213">
        <f t="shared" si="17"/>
        <v>0.70166666666666666</v>
      </c>
      <c r="BO46" s="213">
        <f t="shared" si="17"/>
        <v>0.85</v>
      </c>
      <c r="BP46" s="213">
        <f t="shared" si="17"/>
        <v>0.88749999999999996</v>
      </c>
      <c r="BQ46" s="213">
        <f t="shared" si="17"/>
        <v>0.7114583333333333</v>
      </c>
      <c r="BR46"/>
    </row>
    <row r="47" spans="1:72" s="11" customFormat="1" ht="12" thickTop="1">
      <c r="B47" s="214"/>
    </row>
  </sheetData>
  <protectedRanges>
    <protectedRange sqref="AX21:AZ34 BH15:BH36 AZ37 B35:BG36 E34 H21:J34 L34 O21:AR34" name="نطاق3"/>
    <protectedRange sqref="C38" name="نطاق4_1"/>
    <protectedRange sqref="BK46:BQ46 C27:C34" name="نطاق3_1"/>
    <protectedRange sqref="C15 C20:C22" name="نطاق3_1_1"/>
    <protectedRange sqref="C17:C18" name="نطاق3_1_1_1"/>
    <protectedRange sqref="B15" name="نطاق3_1_2"/>
    <protectedRange sqref="BA16:BG34 AX16:AZ20 AT15:AT34 AU15:BG15 AU16:AW34 H16:J20 AS16:AS34 D15:D28 E16:G28 K16:K34 E15:AS15 O16:AR20 M16:N34 L16:L33 D30:D34 E30:E33 F30:G34 D29:G29" name="نطاق3_2"/>
    <protectedRange sqref="C10" name="نطاق2_1_1"/>
  </protectedRanges>
  <mergeCells count="60">
    <mergeCell ref="BH38:BN38"/>
    <mergeCell ref="BP38:BS38"/>
    <mergeCell ref="G40:W40"/>
    <mergeCell ref="AE40:BG40"/>
    <mergeCell ref="BN40:BR40"/>
    <mergeCell ref="AA38:BG38"/>
    <mergeCell ref="A35:C35"/>
    <mergeCell ref="A36:C36"/>
    <mergeCell ref="A38:B38"/>
    <mergeCell ref="C38:G38"/>
    <mergeCell ref="J38:X38"/>
    <mergeCell ref="BI29:BS36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8"/>
  <sheetViews>
    <sheetView rightToLeft="1" workbookViewId="0">
      <selection activeCell="D9" sqref="D9:F9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552</v>
      </c>
      <c r="D9" s="639" t="s">
        <v>588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/>
      <c r="X9" s="24" t="s">
        <v>28</v>
      </c>
      <c r="Y9" s="19"/>
      <c r="Z9" s="19"/>
      <c r="AA9" s="19"/>
      <c r="AB9" s="19" t="s">
        <v>28</v>
      </c>
      <c r="AC9" s="19" t="s">
        <v>28</v>
      </c>
      <c r="AD9" s="19"/>
      <c r="AE9" s="18" t="s">
        <v>28</v>
      </c>
      <c r="AF9" s="18"/>
      <c r="AG9" s="18"/>
      <c r="AH9" s="18"/>
      <c r="AI9" s="18" t="s">
        <v>28</v>
      </c>
      <c r="AJ9" s="18"/>
      <c r="AK9" s="18"/>
      <c r="AL9" s="18"/>
      <c r="AM9" s="18"/>
      <c r="AN9" s="636"/>
      <c r="AO9" s="636"/>
      <c r="AP9" s="636"/>
      <c r="AQ9" s="636"/>
      <c r="BH9" s="644"/>
      <c r="BI9" s="644"/>
      <c r="BJ9" s="644"/>
      <c r="BK9" s="644"/>
      <c r="BL9" s="25"/>
      <c r="BM9" s="25"/>
      <c r="BN9" s="26"/>
      <c r="BO9" s="26">
        <v>864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27" t="s">
        <v>553</v>
      </c>
      <c r="D10" s="654"/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7"/>
      <c r="BO10" s="37">
        <v>31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129</v>
      </c>
      <c r="D11" s="647" t="s">
        <v>554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555</v>
      </c>
      <c r="BJ11" s="651"/>
      <c r="BK11" s="651"/>
      <c r="BL11" s="651"/>
      <c r="BM11" s="651"/>
      <c r="BN11" s="651"/>
      <c r="BO11" s="40"/>
      <c r="BP11" s="41"/>
      <c r="BQ11" s="651" t="s">
        <v>39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532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58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11</v>
      </c>
      <c r="G14" s="60" t="s">
        <v>12</v>
      </c>
      <c r="H14" s="61" t="s">
        <v>14</v>
      </c>
      <c r="I14" s="61" t="s">
        <v>18</v>
      </c>
      <c r="J14" s="62"/>
      <c r="K14" s="59" t="s">
        <v>6</v>
      </c>
      <c r="L14" s="59" t="s">
        <v>7</v>
      </c>
      <c r="M14" s="60" t="s">
        <v>11</v>
      </c>
      <c r="N14" s="60" t="s">
        <v>12</v>
      </c>
      <c r="O14" s="61" t="s">
        <v>14</v>
      </c>
      <c r="P14" s="61" t="s">
        <v>18</v>
      </c>
      <c r="Q14" s="62"/>
      <c r="R14" s="59" t="s">
        <v>6</v>
      </c>
      <c r="S14" s="59" t="s">
        <v>7</v>
      </c>
      <c r="T14" s="60" t="s">
        <v>11</v>
      </c>
      <c r="U14" s="60" t="s">
        <v>12</v>
      </c>
      <c r="V14" s="61" t="s">
        <v>14</v>
      </c>
      <c r="W14" s="61" t="s">
        <v>18</v>
      </c>
      <c r="X14" s="62"/>
      <c r="Y14" s="59" t="s">
        <v>6</v>
      </c>
      <c r="Z14" s="59" t="s">
        <v>7</v>
      </c>
      <c r="AA14" s="60" t="s">
        <v>11</v>
      </c>
      <c r="AB14" s="60" t="s">
        <v>12</v>
      </c>
      <c r="AC14" s="61" t="s">
        <v>14</v>
      </c>
      <c r="AD14" s="61" t="s">
        <v>18</v>
      </c>
      <c r="AE14" s="62"/>
      <c r="AF14" s="59" t="s">
        <v>6</v>
      </c>
      <c r="AG14" s="59" t="s">
        <v>7</v>
      </c>
      <c r="AH14" s="60" t="s">
        <v>11</v>
      </c>
      <c r="AI14" s="60" t="s">
        <v>12</v>
      </c>
      <c r="AJ14" s="61" t="s">
        <v>14</v>
      </c>
      <c r="AK14" s="61" t="s">
        <v>18</v>
      </c>
      <c r="AL14" s="62"/>
      <c r="AM14" s="59" t="s">
        <v>6</v>
      </c>
      <c r="AN14" s="59" t="s">
        <v>7</v>
      </c>
      <c r="AO14" s="60" t="s">
        <v>11</v>
      </c>
      <c r="AP14" s="60" t="s">
        <v>12</v>
      </c>
      <c r="AQ14" s="61" t="s">
        <v>14</v>
      </c>
      <c r="AR14" s="61" t="s">
        <v>18</v>
      </c>
      <c r="AS14" s="62"/>
      <c r="AT14" s="59" t="s">
        <v>6</v>
      </c>
      <c r="AU14" s="59" t="s">
        <v>7</v>
      </c>
      <c r="AV14" s="60" t="s">
        <v>11</v>
      </c>
      <c r="AW14" s="60" t="s">
        <v>12</v>
      </c>
      <c r="AX14" s="61" t="s">
        <v>14</v>
      </c>
      <c r="AY14" s="61" t="s">
        <v>18</v>
      </c>
      <c r="AZ14" s="62"/>
      <c r="BA14" s="67" t="s">
        <v>6</v>
      </c>
      <c r="BB14" s="68" t="s">
        <v>7</v>
      </c>
      <c r="BC14" s="67" t="s">
        <v>11</v>
      </c>
      <c r="BD14" s="69" t="s">
        <v>12</v>
      </c>
      <c r="BE14" s="61" t="s">
        <v>14</v>
      </c>
      <c r="BF14" s="61" t="s">
        <v>18</v>
      </c>
      <c r="BG14" s="62"/>
      <c r="BH14" s="57" t="s">
        <v>53</v>
      </c>
    </row>
    <row r="15" spans="1:72" s="20" customFormat="1" ht="16.5" thickTop="1" thickBot="1">
      <c r="A15" s="215">
        <v>1</v>
      </c>
      <c r="B15" s="383">
        <v>321205029</v>
      </c>
      <c r="C15" s="383" t="s">
        <v>556</v>
      </c>
      <c r="D15" s="98"/>
      <c r="E15" s="98">
        <v>0.5</v>
      </c>
      <c r="F15" s="98">
        <f ca="1">SUM(F15+D15)</f>
        <v>0</v>
      </c>
      <c r="G15" s="98"/>
      <c r="H15" s="99"/>
      <c r="I15" s="99"/>
      <c r="J15" s="217"/>
      <c r="K15" s="98"/>
      <c r="L15" s="98"/>
      <c r="M15" s="384">
        <v>5</v>
      </c>
      <c r="N15" s="98"/>
      <c r="O15" s="89"/>
      <c r="P15" s="89"/>
      <c r="Q15" s="133"/>
      <c r="R15" s="111"/>
      <c r="S15" s="111">
        <v>2.5</v>
      </c>
      <c r="T15" s="83"/>
      <c r="U15" s="83"/>
      <c r="V15" s="89">
        <v>2</v>
      </c>
      <c r="W15" s="89">
        <v>2</v>
      </c>
      <c r="X15" s="133"/>
      <c r="Y15" s="84"/>
      <c r="Z15" s="89"/>
      <c r="AA15" s="89"/>
      <c r="AB15" s="90"/>
      <c r="AC15" s="90"/>
      <c r="AD15" s="90"/>
      <c r="AE15" s="380"/>
      <c r="AF15" s="106"/>
      <c r="AG15" s="99"/>
      <c r="AH15" s="99"/>
      <c r="AI15" s="99"/>
      <c r="AJ15" s="380"/>
      <c r="AK15" s="111"/>
      <c r="AL15" s="99"/>
      <c r="AM15" s="219"/>
      <c r="AN15" s="99"/>
      <c r="AO15" s="99"/>
      <c r="AP15" s="99"/>
      <c r="AQ15" s="99"/>
      <c r="AR15" s="99"/>
      <c r="AS15" s="144"/>
      <c r="AT15" s="144"/>
      <c r="AU15" s="144">
        <v>6</v>
      </c>
      <c r="AV15" s="144">
        <v>11</v>
      </c>
      <c r="AW15" s="144">
        <v>8</v>
      </c>
      <c r="AX15" s="106"/>
      <c r="AY15" s="99"/>
      <c r="AZ15" s="107"/>
      <c r="BA15" s="109">
        <f>AT15+AM15+AF15+Y15+R15+K15+D15</f>
        <v>0</v>
      </c>
      <c r="BB15" s="109">
        <f t="shared" ref="BB15:BG30" si="0">AU15+AN15+AG15+Z15+S15+L15+E15</f>
        <v>9</v>
      </c>
      <c r="BC15" s="109">
        <f t="shared" ca="1" si="0"/>
        <v>16</v>
      </c>
      <c r="BD15" s="109">
        <f t="shared" si="0"/>
        <v>8</v>
      </c>
      <c r="BE15" s="109">
        <f t="shared" si="0"/>
        <v>2</v>
      </c>
      <c r="BF15" s="109">
        <f t="shared" si="0"/>
        <v>2</v>
      </c>
      <c r="BG15" s="109">
        <f t="shared" si="0"/>
        <v>0</v>
      </c>
      <c r="BH15" s="113">
        <f t="shared" ref="BH15:BH45" ca="1" si="1">SUM(BA15:BG15)</f>
        <v>37</v>
      </c>
      <c r="BI15" s="114" t="s">
        <v>50</v>
      </c>
      <c r="BJ15" s="115"/>
      <c r="BK15" s="116" t="s">
        <v>6</v>
      </c>
      <c r="BL15" s="116" t="s">
        <v>7</v>
      </c>
      <c r="BM15" s="116" t="s">
        <v>11</v>
      </c>
      <c r="BN15" s="117" t="s">
        <v>12</v>
      </c>
      <c r="BO15" s="117" t="s">
        <v>14</v>
      </c>
      <c r="BP15" s="117" t="s">
        <v>18</v>
      </c>
      <c r="BQ15" s="119"/>
      <c r="BR15" s="40"/>
      <c r="BS15" s="40"/>
    </row>
    <row r="16" spans="1:72" s="20" customFormat="1" ht="15.75" thickBot="1">
      <c r="A16" s="215">
        <v>2</v>
      </c>
      <c r="B16" s="383">
        <v>321205119</v>
      </c>
      <c r="C16" s="383" t="s">
        <v>557</v>
      </c>
      <c r="D16" s="98"/>
      <c r="E16" s="98">
        <v>4</v>
      </c>
      <c r="F16" s="98">
        <v>4.5</v>
      </c>
      <c r="G16" s="98"/>
      <c r="H16" s="90"/>
      <c r="I16" s="90"/>
      <c r="J16" s="133"/>
      <c r="K16" s="98"/>
      <c r="L16" s="98"/>
      <c r="M16" s="385">
        <v>8.5</v>
      </c>
      <c r="N16" s="98"/>
      <c r="O16" s="89"/>
      <c r="P16" s="89"/>
      <c r="Q16" s="133"/>
      <c r="R16" s="111"/>
      <c r="S16" s="111">
        <v>5</v>
      </c>
      <c r="T16" s="126"/>
      <c r="U16" s="126"/>
      <c r="V16" s="89">
        <v>2</v>
      </c>
      <c r="W16" s="89">
        <v>2</v>
      </c>
      <c r="X16" s="133"/>
      <c r="Y16" s="84"/>
      <c r="Z16" s="89"/>
      <c r="AA16" s="89"/>
      <c r="AB16" s="90"/>
      <c r="AC16" s="90"/>
      <c r="AD16" s="90"/>
      <c r="AE16" s="126"/>
      <c r="AF16" s="132"/>
      <c r="AG16" s="90"/>
      <c r="AH16" s="90"/>
      <c r="AI16" s="90"/>
      <c r="AJ16" s="126"/>
      <c r="AK16" s="223"/>
      <c r="AL16" s="90"/>
      <c r="AM16" s="224"/>
      <c r="AN16" s="90"/>
      <c r="AO16" s="90"/>
      <c r="AP16" s="90"/>
      <c r="AQ16" s="90"/>
      <c r="AR16" s="90"/>
      <c r="AS16" s="144"/>
      <c r="AT16" s="144"/>
      <c r="AU16" s="144">
        <v>6</v>
      </c>
      <c r="AV16" s="144">
        <v>8</v>
      </c>
      <c r="AW16" s="144">
        <v>16</v>
      </c>
      <c r="AX16" s="132"/>
      <c r="AY16" s="90"/>
      <c r="AZ16" s="133"/>
      <c r="BA16" s="109">
        <f t="shared" ref="BA16:BG45" si="2">AT16+AM16+AF16+Y16+R16+K16+D16</f>
        <v>0</v>
      </c>
      <c r="BB16" s="109">
        <f t="shared" si="0"/>
        <v>15</v>
      </c>
      <c r="BC16" s="109">
        <f t="shared" si="0"/>
        <v>21</v>
      </c>
      <c r="BD16" s="109">
        <f t="shared" si="0"/>
        <v>16</v>
      </c>
      <c r="BE16" s="109">
        <f t="shared" si="0"/>
        <v>2</v>
      </c>
      <c r="BF16" s="109">
        <f t="shared" si="0"/>
        <v>2</v>
      </c>
      <c r="BG16" s="109">
        <f t="shared" si="0"/>
        <v>0</v>
      </c>
      <c r="BH16" s="113">
        <f t="shared" si="1"/>
        <v>56</v>
      </c>
      <c r="BI16" s="134">
        <f>SUM(BK16:BQ16)</f>
        <v>10</v>
      </c>
      <c r="BJ16" s="135"/>
      <c r="BK16" s="136"/>
      <c r="BL16" s="136">
        <v>6</v>
      </c>
      <c r="BM16" s="136"/>
      <c r="BN16" s="136"/>
      <c r="BO16" s="136">
        <v>2</v>
      </c>
      <c r="BP16" s="136">
        <v>2</v>
      </c>
      <c r="BQ16" s="136"/>
      <c r="BR16" s="686" t="s">
        <v>47</v>
      </c>
      <c r="BS16" s="687"/>
    </row>
    <row r="17" spans="1:71" s="20" customFormat="1" ht="15.75" thickBot="1">
      <c r="A17" s="215">
        <v>3</v>
      </c>
      <c r="B17" s="383">
        <v>321205208</v>
      </c>
      <c r="C17" s="383" t="s">
        <v>558</v>
      </c>
      <c r="D17" s="98"/>
      <c r="E17" s="98">
        <v>1</v>
      </c>
      <c r="F17" s="98">
        <v>4</v>
      </c>
      <c r="G17" s="98"/>
      <c r="H17" s="99"/>
      <c r="I17" s="99"/>
      <c r="J17" s="107"/>
      <c r="K17" s="98"/>
      <c r="L17" s="98"/>
      <c r="M17" s="384">
        <v>2</v>
      </c>
      <c r="N17" s="98"/>
      <c r="O17" s="89"/>
      <c r="P17" s="89"/>
      <c r="Q17" s="133"/>
      <c r="R17" s="111"/>
      <c r="S17" s="111">
        <v>2</v>
      </c>
      <c r="T17" s="126"/>
      <c r="U17" s="126"/>
      <c r="V17" s="89">
        <v>2</v>
      </c>
      <c r="W17" s="89">
        <v>2</v>
      </c>
      <c r="X17" s="133"/>
      <c r="Y17" s="84"/>
      <c r="Z17" s="89"/>
      <c r="AA17" s="89"/>
      <c r="AB17" s="90"/>
      <c r="AC17" s="90"/>
      <c r="AD17" s="90"/>
      <c r="AE17" s="126"/>
      <c r="AF17" s="132"/>
      <c r="AG17" s="90"/>
      <c r="AH17" s="90"/>
      <c r="AI17" s="90"/>
      <c r="AJ17" s="144"/>
      <c r="AK17" s="223"/>
      <c r="AL17" s="90"/>
      <c r="AM17" s="224"/>
      <c r="AN17" s="90"/>
      <c r="AO17" s="90"/>
      <c r="AP17" s="90"/>
      <c r="AQ17" s="90"/>
      <c r="AR17" s="90"/>
      <c r="AS17" s="144"/>
      <c r="AT17" s="144"/>
      <c r="AU17" s="144">
        <v>0</v>
      </c>
      <c r="AV17" s="144">
        <v>2</v>
      </c>
      <c r="AW17" s="144">
        <v>7</v>
      </c>
      <c r="AX17" s="132"/>
      <c r="AY17" s="90"/>
      <c r="AZ17" s="133"/>
      <c r="BA17" s="109">
        <f t="shared" si="2"/>
        <v>0</v>
      </c>
      <c r="BB17" s="109">
        <f t="shared" si="0"/>
        <v>3</v>
      </c>
      <c r="BC17" s="109">
        <f t="shared" si="0"/>
        <v>8</v>
      </c>
      <c r="BD17" s="109">
        <f t="shared" si="0"/>
        <v>7</v>
      </c>
      <c r="BE17" s="109">
        <f t="shared" si="0"/>
        <v>2</v>
      </c>
      <c r="BF17" s="109">
        <f t="shared" si="0"/>
        <v>2</v>
      </c>
      <c r="BG17" s="109">
        <f t="shared" si="0"/>
        <v>0</v>
      </c>
      <c r="BH17" s="113">
        <f t="shared" si="1"/>
        <v>22</v>
      </c>
      <c r="BI17" s="134">
        <f>SUM(BK17:BQ17)</f>
        <v>0</v>
      </c>
      <c r="BJ17" s="135"/>
      <c r="BK17" s="136"/>
      <c r="BL17" s="136"/>
      <c r="BM17" s="136"/>
      <c r="BN17" s="136"/>
      <c r="BO17" s="136"/>
      <c r="BP17" s="136"/>
      <c r="BQ17" s="136"/>
      <c r="BR17" s="140"/>
      <c r="BS17" s="141" t="s">
        <v>57</v>
      </c>
    </row>
    <row r="18" spans="1:71" s="20" customFormat="1" ht="15.75" thickBot="1">
      <c r="A18" s="215">
        <v>4</v>
      </c>
      <c r="B18" s="383">
        <v>321205211</v>
      </c>
      <c r="C18" s="383" t="s">
        <v>559</v>
      </c>
      <c r="D18" s="98"/>
      <c r="E18" s="98">
        <v>2</v>
      </c>
      <c r="F18" s="98">
        <v>5.5</v>
      </c>
      <c r="G18" s="98"/>
      <c r="H18" s="99"/>
      <c r="I18" s="99"/>
      <c r="J18" s="107"/>
      <c r="K18" s="98"/>
      <c r="L18" s="98"/>
      <c r="M18" s="384">
        <v>9</v>
      </c>
      <c r="N18" s="98"/>
      <c r="O18" s="89"/>
      <c r="P18" s="89"/>
      <c r="Q18" s="133"/>
      <c r="R18" s="111"/>
      <c r="S18" s="111">
        <v>4.5</v>
      </c>
      <c r="T18" s="126"/>
      <c r="U18" s="126"/>
      <c r="V18" s="89">
        <v>2</v>
      </c>
      <c r="W18" s="89">
        <v>2</v>
      </c>
      <c r="X18" s="133"/>
      <c r="Y18" s="84"/>
      <c r="Z18" s="89"/>
      <c r="AA18" s="89"/>
      <c r="AB18" s="90"/>
      <c r="AC18" s="90"/>
      <c r="AD18" s="90"/>
      <c r="AE18" s="126"/>
      <c r="AF18" s="132"/>
      <c r="AG18" s="90"/>
      <c r="AH18" s="90"/>
      <c r="AI18" s="90"/>
      <c r="AJ18" s="126"/>
      <c r="AK18" s="223"/>
      <c r="AL18" s="90"/>
      <c r="AM18" s="224"/>
      <c r="AN18" s="90"/>
      <c r="AO18" s="90"/>
      <c r="AP18" s="90"/>
      <c r="AQ18" s="90"/>
      <c r="AR18" s="90"/>
      <c r="AS18" s="144"/>
      <c r="AT18" s="144"/>
      <c r="AU18" s="144">
        <v>8</v>
      </c>
      <c r="AV18" s="144">
        <v>20</v>
      </c>
      <c r="AW18" s="144">
        <v>13</v>
      </c>
      <c r="AX18" s="132"/>
      <c r="AY18" s="90"/>
      <c r="AZ18" s="133"/>
      <c r="BA18" s="109">
        <f t="shared" si="2"/>
        <v>0</v>
      </c>
      <c r="BB18" s="109">
        <f t="shared" si="0"/>
        <v>14.5</v>
      </c>
      <c r="BC18" s="109">
        <f t="shared" si="0"/>
        <v>34.5</v>
      </c>
      <c r="BD18" s="109">
        <f t="shared" si="0"/>
        <v>13</v>
      </c>
      <c r="BE18" s="109">
        <f t="shared" si="0"/>
        <v>2</v>
      </c>
      <c r="BF18" s="109">
        <f t="shared" si="0"/>
        <v>2</v>
      </c>
      <c r="BG18" s="109">
        <f t="shared" si="0"/>
        <v>0</v>
      </c>
      <c r="BH18" s="113">
        <f t="shared" si="1"/>
        <v>66</v>
      </c>
      <c r="BI18" s="134">
        <f>SUM(BK18:BQ18)</f>
        <v>0</v>
      </c>
      <c r="BJ18" s="135"/>
      <c r="BK18" s="136"/>
      <c r="BL18" s="136"/>
      <c r="BM18" s="136"/>
      <c r="BN18" s="136"/>
      <c r="BO18" s="136"/>
      <c r="BP18" s="136"/>
      <c r="BQ18" s="136"/>
      <c r="BR18" s="140"/>
      <c r="BS18" s="141" t="s">
        <v>142</v>
      </c>
    </row>
    <row r="19" spans="1:71" s="20" customFormat="1" ht="16.5" thickTop="1" thickBot="1">
      <c r="A19" s="215">
        <v>5</v>
      </c>
      <c r="B19" s="383">
        <v>321205287</v>
      </c>
      <c r="C19" s="383" t="s">
        <v>560</v>
      </c>
      <c r="D19" s="98"/>
      <c r="E19" s="98">
        <v>0</v>
      </c>
      <c r="F19" s="98">
        <v>0</v>
      </c>
      <c r="G19" s="98"/>
      <c r="H19" s="99"/>
      <c r="I19" s="99"/>
      <c r="J19" s="217"/>
      <c r="K19" s="98"/>
      <c r="L19" s="98"/>
      <c r="M19" s="384">
        <v>12</v>
      </c>
      <c r="N19" s="98"/>
      <c r="O19" s="89"/>
      <c r="P19" s="89"/>
      <c r="Q19" s="133"/>
      <c r="R19" s="111"/>
      <c r="S19" s="111">
        <v>5</v>
      </c>
      <c r="T19" s="126"/>
      <c r="U19" s="126"/>
      <c r="V19" s="89">
        <v>2</v>
      </c>
      <c r="W19" s="89">
        <v>2</v>
      </c>
      <c r="X19" s="133"/>
      <c r="Y19" s="84"/>
      <c r="Z19" s="89"/>
      <c r="AA19" s="89"/>
      <c r="AB19" s="90"/>
      <c r="AC19" s="90"/>
      <c r="AD19" s="90"/>
      <c r="AE19" s="126"/>
      <c r="AF19" s="132"/>
      <c r="AG19" s="90"/>
      <c r="AH19" s="90"/>
      <c r="AI19" s="90"/>
      <c r="AJ19" s="144"/>
      <c r="AK19" s="223"/>
      <c r="AL19" s="90"/>
      <c r="AM19" s="224"/>
      <c r="AN19" s="90"/>
      <c r="AO19" s="90"/>
      <c r="AP19" s="90"/>
      <c r="AQ19" s="90"/>
      <c r="AR19" s="90"/>
      <c r="AS19" s="144"/>
      <c r="AT19" s="144"/>
      <c r="AU19" s="144">
        <v>10</v>
      </c>
      <c r="AV19" s="144">
        <v>11.5</v>
      </c>
      <c r="AW19" s="144">
        <v>17.5</v>
      </c>
      <c r="AX19" s="132"/>
      <c r="AY19" s="90"/>
      <c r="AZ19" s="133"/>
      <c r="BA19" s="109">
        <f t="shared" si="2"/>
        <v>0</v>
      </c>
      <c r="BB19" s="109">
        <f t="shared" si="0"/>
        <v>15</v>
      </c>
      <c r="BC19" s="109">
        <f t="shared" si="0"/>
        <v>23.5</v>
      </c>
      <c r="BD19" s="109">
        <f t="shared" si="0"/>
        <v>17.5</v>
      </c>
      <c r="BE19" s="109">
        <f t="shared" si="0"/>
        <v>2</v>
      </c>
      <c r="BF19" s="109">
        <f t="shared" si="0"/>
        <v>2</v>
      </c>
      <c r="BG19" s="109">
        <f t="shared" si="0"/>
        <v>0</v>
      </c>
      <c r="BH19" s="113">
        <f t="shared" si="1"/>
        <v>60</v>
      </c>
      <c r="BI19" s="134">
        <f t="shared" ref="BI19:BI22" si="3">SUM(BK19:BQ19)</f>
        <v>15</v>
      </c>
      <c r="BJ19" s="135"/>
      <c r="BK19" s="386"/>
      <c r="BL19" s="387">
        <v>4.5</v>
      </c>
      <c r="BM19" s="387">
        <v>10.5</v>
      </c>
      <c r="BN19" s="388"/>
      <c r="BO19" s="136"/>
      <c r="BP19" s="136"/>
      <c r="BQ19" s="136"/>
      <c r="BR19" s="688" t="s">
        <v>43</v>
      </c>
      <c r="BS19" s="689"/>
    </row>
    <row r="20" spans="1:71" s="20" customFormat="1" ht="15.75" thickBot="1">
      <c r="A20" s="215">
        <v>6</v>
      </c>
      <c r="B20" s="383">
        <v>321205426</v>
      </c>
      <c r="C20" s="383" t="s">
        <v>561</v>
      </c>
      <c r="D20" s="98"/>
      <c r="E20" s="98">
        <v>1</v>
      </c>
      <c r="F20" s="98">
        <v>2</v>
      </c>
      <c r="G20" s="98"/>
      <c r="H20" s="90"/>
      <c r="I20" s="90"/>
      <c r="J20" s="133"/>
      <c r="K20" s="98"/>
      <c r="L20" s="98"/>
      <c r="M20" s="389">
        <v>14</v>
      </c>
      <c r="N20" s="98"/>
      <c r="O20" s="89"/>
      <c r="P20" s="89"/>
      <c r="Q20" s="133"/>
      <c r="R20" s="111"/>
      <c r="S20" s="111">
        <v>4</v>
      </c>
      <c r="T20" s="126"/>
      <c r="U20" s="126"/>
      <c r="V20" s="89">
        <v>2</v>
      </c>
      <c r="W20" s="89">
        <v>2</v>
      </c>
      <c r="X20" s="133"/>
      <c r="Y20" s="84"/>
      <c r="Z20" s="89"/>
      <c r="AA20" s="89"/>
      <c r="AB20" s="90"/>
      <c r="AC20" s="90"/>
      <c r="AD20" s="90"/>
      <c r="AE20" s="126"/>
      <c r="AF20" s="132"/>
      <c r="AG20" s="90"/>
      <c r="AH20" s="90"/>
      <c r="AI20" s="90"/>
      <c r="AJ20" s="126"/>
      <c r="AK20" s="223"/>
      <c r="AL20" s="90"/>
      <c r="AM20" s="224"/>
      <c r="AN20" s="90"/>
      <c r="AO20" s="90"/>
      <c r="AP20" s="90"/>
      <c r="AQ20" s="90"/>
      <c r="AR20" s="90"/>
      <c r="AS20" s="144"/>
      <c r="AT20" s="144"/>
      <c r="AU20" s="144">
        <v>6</v>
      </c>
      <c r="AV20" s="144">
        <v>20</v>
      </c>
      <c r="AW20" s="144">
        <v>19</v>
      </c>
      <c r="AX20" s="132"/>
      <c r="AY20" s="90"/>
      <c r="AZ20" s="133"/>
      <c r="BA20" s="109">
        <f t="shared" si="2"/>
        <v>0</v>
      </c>
      <c r="BB20" s="109">
        <f t="shared" si="0"/>
        <v>11</v>
      </c>
      <c r="BC20" s="109">
        <f t="shared" si="0"/>
        <v>36</v>
      </c>
      <c r="BD20" s="109">
        <f t="shared" si="0"/>
        <v>19</v>
      </c>
      <c r="BE20" s="109">
        <f t="shared" si="0"/>
        <v>2</v>
      </c>
      <c r="BF20" s="109">
        <f t="shared" si="0"/>
        <v>2</v>
      </c>
      <c r="BG20" s="109">
        <f t="shared" si="0"/>
        <v>0</v>
      </c>
      <c r="BH20" s="113">
        <f t="shared" si="1"/>
        <v>70</v>
      </c>
      <c r="BI20" s="134">
        <f t="shared" si="3"/>
        <v>15</v>
      </c>
      <c r="BJ20" s="135"/>
      <c r="BK20" s="386"/>
      <c r="BL20" s="161"/>
      <c r="BM20" s="161">
        <v>15</v>
      </c>
      <c r="BN20" s="388"/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383">
        <v>321205675</v>
      </c>
      <c r="C21" s="383" t="s">
        <v>562</v>
      </c>
      <c r="D21" s="98"/>
      <c r="E21" s="98">
        <v>2</v>
      </c>
      <c r="F21" s="98">
        <v>4</v>
      </c>
      <c r="G21" s="98"/>
      <c r="H21" s="99"/>
      <c r="I21" s="99"/>
      <c r="J21" s="217"/>
      <c r="K21" s="98"/>
      <c r="L21" s="98"/>
      <c r="M21" s="389">
        <v>2</v>
      </c>
      <c r="N21" s="98"/>
      <c r="O21" s="89"/>
      <c r="P21" s="89"/>
      <c r="Q21" s="133"/>
      <c r="R21" s="111"/>
      <c r="S21" s="111">
        <v>2</v>
      </c>
      <c r="T21" s="126"/>
      <c r="U21" s="126"/>
      <c r="V21" s="89">
        <v>2</v>
      </c>
      <c r="W21" s="89">
        <v>2</v>
      </c>
      <c r="X21" s="133"/>
      <c r="Y21" s="84"/>
      <c r="Z21" s="89"/>
      <c r="AA21" s="89"/>
      <c r="AB21" s="90"/>
      <c r="AC21" s="90"/>
      <c r="AD21" s="90"/>
      <c r="AE21" s="126"/>
      <c r="AF21" s="132"/>
      <c r="AG21" s="90"/>
      <c r="AH21" s="90"/>
      <c r="AI21" s="90"/>
      <c r="AJ21" s="126"/>
      <c r="AK21" s="126"/>
      <c r="AL21" s="90"/>
      <c r="AM21" s="224"/>
      <c r="AN21" s="90"/>
      <c r="AO21" s="90"/>
      <c r="AP21" s="90"/>
      <c r="AQ21" s="90"/>
      <c r="AR21" s="90"/>
      <c r="AS21" s="144"/>
      <c r="AT21" s="144"/>
      <c r="AU21" s="144">
        <v>6.5</v>
      </c>
      <c r="AV21" s="144">
        <v>21.5</v>
      </c>
      <c r="AW21" s="144">
        <v>9</v>
      </c>
      <c r="AX21" s="132"/>
      <c r="AY21" s="90"/>
      <c r="AZ21" s="133"/>
      <c r="BA21" s="109">
        <f t="shared" si="2"/>
        <v>0</v>
      </c>
      <c r="BB21" s="109">
        <f t="shared" si="0"/>
        <v>10.5</v>
      </c>
      <c r="BC21" s="109">
        <f t="shared" si="0"/>
        <v>27.5</v>
      </c>
      <c r="BD21" s="109">
        <f t="shared" si="0"/>
        <v>9</v>
      </c>
      <c r="BE21" s="109">
        <f t="shared" si="0"/>
        <v>2</v>
      </c>
      <c r="BF21" s="109">
        <f t="shared" si="0"/>
        <v>2</v>
      </c>
      <c r="BG21" s="109">
        <f t="shared" si="0"/>
        <v>0</v>
      </c>
      <c r="BH21" s="113">
        <f t="shared" si="1"/>
        <v>51</v>
      </c>
      <c r="BI21" s="134">
        <f t="shared" si="3"/>
        <v>0</v>
      </c>
      <c r="BJ21" s="154"/>
      <c r="BK21" s="390"/>
      <c r="BL21" s="161"/>
      <c r="BM21" s="161"/>
      <c r="BN21" s="160"/>
      <c r="BO21" s="161"/>
      <c r="BP21" s="161"/>
      <c r="BQ21" s="163"/>
      <c r="BR21" s="688" t="s">
        <v>63</v>
      </c>
      <c r="BS21" s="689"/>
    </row>
    <row r="22" spans="1:71" s="20" customFormat="1" ht="16.5" thickTop="1" thickBot="1">
      <c r="A22" s="215">
        <v>8</v>
      </c>
      <c r="B22" s="383">
        <v>321205683</v>
      </c>
      <c r="C22" s="383" t="s">
        <v>563</v>
      </c>
      <c r="D22" s="98"/>
      <c r="E22" s="98">
        <v>4</v>
      </c>
      <c r="F22" s="98">
        <v>8.5</v>
      </c>
      <c r="G22" s="98"/>
      <c r="H22" s="99"/>
      <c r="I22" s="99"/>
      <c r="J22" s="217"/>
      <c r="K22" s="98"/>
      <c r="L22" s="98"/>
      <c r="M22" s="389">
        <v>7</v>
      </c>
      <c r="N22" s="98"/>
      <c r="O22" s="89"/>
      <c r="P22" s="89"/>
      <c r="Q22" s="133"/>
      <c r="R22" s="111"/>
      <c r="S22" s="111">
        <v>5.5</v>
      </c>
      <c r="T22" s="126"/>
      <c r="U22" s="126"/>
      <c r="V22" s="89">
        <v>2</v>
      </c>
      <c r="W22" s="89">
        <v>2</v>
      </c>
      <c r="X22" s="133"/>
      <c r="Y22" s="84"/>
      <c r="Z22" s="89"/>
      <c r="AA22" s="89"/>
      <c r="AB22" s="90"/>
      <c r="AC22" s="90"/>
      <c r="AD22" s="90"/>
      <c r="AE22" s="126"/>
      <c r="AF22" s="132"/>
      <c r="AG22" s="90"/>
      <c r="AH22" s="90"/>
      <c r="AI22" s="90"/>
      <c r="AJ22" s="126"/>
      <c r="AK22" s="126"/>
      <c r="AL22" s="90"/>
      <c r="AM22" s="224"/>
      <c r="AN22" s="90"/>
      <c r="AO22" s="90"/>
      <c r="AP22" s="90"/>
      <c r="AQ22" s="90"/>
      <c r="AR22" s="90"/>
      <c r="AS22" s="144"/>
      <c r="AT22" s="144"/>
      <c r="AU22" s="144">
        <v>6</v>
      </c>
      <c r="AV22" s="144">
        <v>13</v>
      </c>
      <c r="AW22" s="144">
        <v>17</v>
      </c>
      <c r="AX22" s="132"/>
      <c r="AY22" s="90"/>
      <c r="AZ22" s="133"/>
      <c r="BA22" s="109">
        <f t="shared" si="2"/>
        <v>0</v>
      </c>
      <c r="BB22" s="109">
        <f t="shared" si="0"/>
        <v>15.5</v>
      </c>
      <c r="BC22" s="109">
        <f t="shared" si="0"/>
        <v>28.5</v>
      </c>
      <c r="BD22" s="109">
        <f t="shared" si="0"/>
        <v>17</v>
      </c>
      <c r="BE22" s="109">
        <f t="shared" si="0"/>
        <v>2</v>
      </c>
      <c r="BF22" s="109">
        <f t="shared" si="0"/>
        <v>2</v>
      </c>
      <c r="BG22" s="109">
        <f t="shared" si="0"/>
        <v>0</v>
      </c>
      <c r="BH22" s="113">
        <f t="shared" si="1"/>
        <v>65</v>
      </c>
      <c r="BI22" s="134">
        <f t="shared" si="3"/>
        <v>60</v>
      </c>
      <c r="BJ22" s="154"/>
      <c r="BK22" s="160">
        <v>0</v>
      </c>
      <c r="BL22" s="160">
        <v>10</v>
      </c>
      <c r="BM22" s="160">
        <v>24</v>
      </c>
      <c r="BN22" s="161">
        <v>26</v>
      </c>
      <c r="BO22" s="161"/>
      <c r="BP22" s="161"/>
      <c r="BQ22" s="163"/>
      <c r="BR22" s="688" t="s">
        <v>65</v>
      </c>
      <c r="BS22" s="689"/>
    </row>
    <row r="23" spans="1:71" s="20" customFormat="1" ht="15.75" thickBot="1">
      <c r="A23" s="215">
        <v>9</v>
      </c>
      <c r="B23" s="383">
        <v>331202261</v>
      </c>
      <c r="C23" s="383" t="s">
        <v>564</v>
      </c>
      <c r="D23" s="98"/>
      <c r="E23" s="98">
        <v>4</v>
      </c>
      <c r="F23" s="98">
        <v>9</v>
      </c>
      <c r="G23" s="98"/>
      <c r="H23" s="90"/>
      <c r="I23" s="90"/>
      <c r="J23" s="133"/>
      <c r="K23" s="98"/>
      <c r="L23" s="98"/>
      <c r="M23" s="389">
        <v>11</v>
      </c>
      <c r="N23" s="98"/>
      <c r="O23" s="89"/>
      <c r="P23" s="89"/>
      <c r="Q23" s="133"/>
      <c r="R23" s="111"/>
      <c r="S23" s="111">
        <v>5</v>
      </c>
      <c r="T23" s="126"/>
      <c r="U23" s="126"/>
      <c r="V23" s="89">
        <v>2</v>
      </c>
      <c r="W23" s="89">
        <v>2</v>
      </c>
      <c r="X23" s="133"/>
      <c r="Y23" s="84"/>
      <c r="Z23" s="89"/>
      <c r="AA23" s="89"/>
      <c r="AB23" s="90"/>
      <c r="AC23" s="90"/>
      <c r="AD23" s="90"/>
      <c r="AE23" s="126"/>
      <c r="AF23" s="132"/>
      <c r="AG23" s="90"/>
      <c r="AH23" s="90"/>
      <c r="AI23" s="90"/>
      <c r="AJ23" s="126"/>
      <c r="AK23" s="126"/>
      <c r="AL23" s="90"/>
      <c r="AM23" s="224"/>
      <c r="AN23" s="90"/>
      <c r="AO23" s="90"/>
      <c r="AP23" s="90"/>
      <c r="AQ23" s="90"/>
      <c r="AR23" s="90"/>
      <c r="AS23" s="144"/>
      <c r="AT23" s="144"/>
      <c r="AU23" s="144">
        <v>10</v>
      </c>
      <c r="AV23" s="144">
        <v>5</v>
      </c>
      <c r="AW23" s="144">
        <v>12</v>
      </c>
      <c r="AX23" s="132"/>
      <c r="AY23" s="90"/>
      <c r="AZ23" s="133"/>
      <c r="BA23" s="109">
        <f t="shared" si="2"/>
        <v>0</v>
      </c>
      <c r="BB23" s="109">
        <f t="shared" si="0"/>
        <v>19</v>
      </c>
      <c r="BC23" s="109">
        <f t="shared" si="0"/>
        <v>25</v>
      </c>
      <c r="BD23" s="109">
        <f t="shared" si="0"/>
        <v>12</v>
      </c>
      <c r="BE23" s="109">
        <f t="shared" si="0"/>
        <v>2</v>
      </c>
      <c r="BF23" s="109">
        <f t="shared" si="0"/>
        <v>2</v>
      </c>
      <c r="BG23" s="109">
        <f t="shared" si="0"/>
        <v>0</v>
      </c>
      <c r="BH23" s="113">
        <f t="shared" si="1"/>
        <v>60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5.75" thickBot="1">
      <c r="A24" s="215">
        <v>10</v>
      </c>
      <c r="B24" s="383">
        <v>331202606</v>
      </c>
      <c r="C24" s="383" t="s">
        <v>565</v>
      </c>
      <c r="D24" s="98"/>
      <c r="E24" s="98">
        <v>0.5</v>
      </c>
      <c r="F24" s="98">
        <v>3</v>
      </c>
      <c r="G24" s="98"/>
      <c r="H24" s="90"/>
      <c r="I24" s="90"/>
      <c r="J24" s="133"/>
      <c r="K24" s="98"/>
      <c r="L24" s="98"/>
      <c r="M24" s="389">
        <v>7</v>
      </c>
      <c r="N24" s="98"/>
      <c r="O24" s="89"/>
      <c r="P24" s="89"/>
      <c r="Q24" s="133"/>
      <c r="R24" s="111"/>
      <c r="S24" s="111">
        <v>3</v>
      </c>
      <c r="T24" s="144"/>
      <c r="U24" s="144"/>
      <c r="V24" s="89">
        <v>2</v>
      </c>
      <c r="W24" s="89">
        <v>2</v>
      </c>
      <c r="X24" s="133"/>
      <c r="Y24" s="84"/>
      <c r="Z24" s="89"/>
      <c r="AA24" s="89"/>
      <c r="AB24" s="90"/>
      <c r="AC24" s="90"/>
      <c r="AD24" s="90"/>
      <c r="AE24" s="144"/>
      <c r="AF24" s="132"/>
      <c r="AG24" s="90"/>
      <c r="AH24" s="90"/>
      <c r="AI24" s="90"/>
      <c r="AJ24" s="144"/>
      <c r="AK24" s="144"/>
      <c r="AL24" s="90"/>
      <c r="AM24" s="224"/>
      <c r="AN24" s="90"/>
      <c r="AO24" s="90"/>
      <c r="AP24" s="90"/>
      <c r="AQ24" s="90"/>
      <c r="AR24" s="90"/>
      <c r="AS24" s="144"/>
      <c r="AT24" s="144"/>
      <c r="AU24" s="144">
        <v>6</v>
      </c>
      <c r="AV24" s="144">
        <v>8.5</v>
      </c>
      <c r="AW24" s="144">
        <v>10.5</v>
      </c>
      <c r="AX24" s="132"/>
      <c r="AY24" s="90"/>
      <c r="AZ24" s="133"/>
      <c r="BA24" s="109">
        <f t="shared" si="2"/>
        <v>0</v>
      </c>
      <c r="BB24" s="109">
        <f t="shared" si="0"/>
        <v>9.5</v>
      </c>
      <c r="BC24" s="109">
        <f t="shared" si="0"/>
        <v>18.5</v>
      </c>
      <c r="BD24" s="109">
        <f t="shared" si="0"/>
        <v>10.5</v>
      </c>
      <c r="BE24" s="109">
        <f t="shared" si="0"/>
        <v>2</v>
      </c>
      <c r="BF24" s="109">
        <f t="shared" si="0"/>
        <v>2</v>
      </c>
      <c r="BG24" s="109">
        <f t="shared" si="0"/>
        <v>0</v>
      </c>
      <c r="BH24" s="113">
        <f t="shared" si="1"/>
        <v>42.5</v>
      </c>
      <c r="BI24" s="170">
        <f>SUM(BI16:BI22)</f>
        <v>100</v>
      </c>
      <c r="BJ24" s="171"/>
      <c r="BK24" s="172">
        <f>SUM(BK16:BK23)</f>
        <v>0</v>
      </c>
      <c r="BL24" s="172">
        <f t="shared" ref="BL24:BQ24" si="4">SUM(BL16:BL23)</f>
        <v>20.5</v>
      </c>
      <c r="BM24" s="172">
        <f t="shared" si="4"/>
        <v>49.5</v>
      </c>
      <c r="BN24" s="172">
        <f t="shared" si="4"/>
        <v>26</v>
      </c>
      <c r="BO24" s="172">
        <f t="shared" si="4"/>
        <v>2</v>
      </c>
      <c r="BP24" s="172">
        <f t="shared" si="4"/>
        <v>2</v>
      </c>
      <c r="BQ24" s="172">
        <f t="shared" si="4"/>
        <v>0</v>
      </c>
      <c r="BR24" s="692" t="s">
        <v>68</v>
      </c>
      <c r="BS24" s="693"/>
    </row>
    <row r="25" spans="1:71" s="20" customFormat="1" ht="15.75" thickBot="1">
      <c r="A25" s="215">
        <v>11</v>
      </c>
      <c r="B25" s="383">
        <v>331202633</v>
      </c>
      <c r="C25" s="383" t="s">
        <v>566</v>
      </c>
      <c r="D25" s="98"/>
      <c r="E25" s="98">
        <v>2.5</v>
      </c>
      <c r="F25" s="98">
        <v>5.5</v>
      </c>
      <c r="G25" s="98"/>
      <c r="H25" s="90"/>
      <c r="I25" s="90"/>
      <c r="J25" s="133"/>
      <c r="K25" s="98"/>
      <c r="L25" s="98"/>
      <c r="M25" s="389">
        <v>4</v>
      </c>
      <c r="N25" s="98"/>
      <c r="O25" s="89"/>
      <c r="P25" s="89"/>
      <c r="Q25" s="133"/>
      <c r="R25" s="111"/>
      <c r="S25" s="111">
        <v>2.5</v>
      </c>
      <c r="T25" s="126"/>
      <c r="U25" s="126"/>
      <c r="V25" s="89">
        <v>2</v>
      </c>
      <c r="W25" s="89">
        <v>2</v>
      </c>
      <c r="X25" s="133"/>
      <c r="Y25" s="84"/>
      <c r="Z25" s="89"/>
      <c r="AA25" s="89"/>
      <c r="AB25" s="90"/>
      <c r="AC25" s="90"/>
      <c r="AD25" s="90"/>
      <c r="AE25" s="126"/>
      <c r="AF25" s="132"/>
      <c r="AG25" s="90"/>
      <c r="AH25" s="90"/>
      <c r="AI25" s="90"/>
      <c r="AJ25" s="126"/>
      <c r="AK25" s="223"/>
      <c r="AL25" s="90"/>
      <c r="AM25" s="224"/>
      <c r="AN25" s="90"/>
      <c r="AO25" s="90"/>
      <c r="AP25" s="90"/>
      <c r="AQ25" s="90"/>
      <c r="AR25" s="90"/>
      <c r="AS25" s="144"/>
      <c r="AT25" s="144"/>
      <c r="AU25" s="144">
        <v>8</v>
      </c>
      <c r="AV25" s="144">
        <v>9</v>
      </c>
      <c r="AW25" s="144">
        <v>9</v>
      </c>
      <c r="AX25" s="132"/>
      <c r="AY25" s="90"/>
      <c r="AZ25" s="133"/>
      <c r="BA25" s="109">
        <f t="shared" si="2"/>
        <v>0</v>
      </c>
      <c r="BB25" s="109">
        <f t="shared" si="0"/>
        <v>13</v>
      </c>
      <c r="BC25" s="109">
        <f t="shared" si="0"/>
        <v>18.5</v>
      </c>
      <c r="BD25" s="109">
        <f t="shared" si="0"/>
        <v>9</v>
      </c>
      <c r="BE25" s="109">
        <f t="shared" si="0"/>
        <v>2</v>
      </c>
      <c r="BF25" s="109">
        <f t="shared" si="0"/>
        <v>2</v>
      </c>
      <c r="BG25" s="109">
        <f t="shared" si="0"/>
        <v>0</v>
      </c>
      <c r="BH25" s="113">
        <f t="shared" si="1"/>
        <v>44.5</v>
      </c>
    </row>
    <row r="26" spans="1:71" s="20" customFormat="1" ht="15.75" thickBot="1">
      <c r="A26" s="215">
        <v>12</v>
      </c>
      <c r="B26" s="383">
        <v>331202716</v>
      </c>
      <c r="C26" s="383" t="s">
        <v>567</v>
      </c>
      <c r="D26" s="98"/>
      <c r="E26" s="98">
        <v>1</v>
      </c>
      <c r="F26" s="98">
        <v>6</v>
      </c>
      <c r="G26" s="98"/>
      <c r="H26" s="90"/>
      <c r="I26" s="90"/>
      <c r="J26" s="133"/>
      <c r="K26" s="98"/>
      <c r="L26" s="98"/>
      <c r="M26" s="389">
        <v>11</v>
      </c>
      <c r="N26" s="98"/>
      <c r="O26" s="89"/>
      <c r="P26" s="89"/>
      <c r="Q26" s="133"/>
      <c r="R26" s="111"/>
      <c r="S26" s="111">
        <v>5</v>
      </c>
      <c r="T26" s="126"/>
      <c r="U26" s="144"/>
      <c r="V26" s="89">
        <v>2</v>
      </c>
      <c r="W26" s="89">
        <v>2</v>
      </c>
      <c r="X26" s="133"/>
      <c r="Y26" s="84"/>
      <c r="Z26" s="89"/>
      <c r="AA26" s="89"/>
      <c r="AB26" s="90"/>
      <c r="AC26" s="90"/>
      <c r="AD26" s="90"/>
      <c r="AE26" s="126"/>
      <c r="AF26" s="132"/>
      <c r="AG26" s="90"/>
      <c r="AH26" s="90"/>
      <c r="AI26" s="90"/>
      <c r="AJ26" s="126"/>
      <c r="AK26" s="126"/>
      <c r="AL26" s="90"/>
      <c r="AM26" s="224"/>
      <c r="AN26" s="90"/>
      <c r="AO26" s="90"/>
      <c r="AP26" s="90"/>
      <c r="AQ26" s="90"/>
      <c r="AR26" s="90"/>
      <c r="AS26" s="144"/>
      <c r="AT26" s="144"/>
      <c r="AU26" s="144">
        <v>10</v>
      </c>
      <c r="AV26" s="144">
        <v>15</v>
      </c>
      <c r="AW26" s="144">
        <v>18</v>
      </c>
      <c r="AX26" s="132"/>
      <c r="AY26" s="90"/>
      <c r="AZ26" s="133"/>
      <c r="BA26" s="109">
        <f t="shared" si="2"/>
        <v>0</v>
      </c>
      <c r="BB26" s="109">
        <f t="shared" si="0"/>
        <v>16</v>
      </c>
      <c r="BC26" s="109">
        <f t="shared" si="0"/>
        <v>32</v>
      </c>
      <c r="BD26" s="109">
        <f t="shared" si="0"/>
        <v>18</v>
      </c>
      <c r="BE26" s="109">
        <f t="shared" si="0"/>
        <v>2</v>
      </c>
      <c r="BF26" s="109">
        <f t="shared" si="0"/>
        <v>2</v>
      </c>
      <c r="BG26" s="109">
        <f t="shared" si="0"/>
        <v>0</v>
      </c>
      <c r="BH26" s="113">
        <f t="shared" si="1"/>
        <v>70</v>
      </c>
      <c r="BI26" s="694" t="s">
        <v>71</v>
      </c>
      <c r="BJ26" s="695"/>
      <c r="BK26" s="695"/>
      <c r="BL26" s="695"/>
      <c r="BM26" s="695"/>
      <c r="BN26" s="695"/>
      <c r="BO26" s="173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383">
        <v>331203713</v>
      </c>
      <c r="C27" s="383" t="s">
        <v>568</v>
      </c>
      <c r="D27" s="98"/>
      <c r="E27" s="98">
        <v>3</v>
      </c>
      <c r="F27" s="98">
        <v>10.5</v>
      </c>
      <c r="G27" s="98"/>
      <c r="H27" s="99"/>
      <c r="I27" s="99"/>
      <c r="J27" s="217"/>
      <c r="K27" s="98"/>
      <c r="L27" s="98"/>
      <c r="M27" s="389">
        <v>8</v>
      </c>
      <c r="N27" s="98"/>
      <c r="O27" s="89"/>
      <c r="P27" s="89"/>
      <c r="Q27" s="133"/>
      <c r="R27" s="111"/>
      <c r="S27" s="111">
        <v>3.5</v>
      </c>
      <c r="T27" s="144"/>
      <c r="U27" s="144"/>
      <c r="V27" s="89">
        <v>2</v>
      </c>
      <c r="W27" s="89">
        <v>2</v>
      </c>
      <c r="X27" s="133"/>
      <c r="Y27" s="84"/>
      <c r="Z27" s="89"/>
      <c r="AA27" s="89"/>
      <c r="AB27" s="90"/>
      <c r="AC27" s="90"/>
      <c r="AD27" s="90"/>
      <c r="AE27" s="144"/>
      <c r="AF27" s="132"/>
      <c r="AG27" s="90"/>
      <c r="AH27" s="90"/>
      <c r="AI27" s="90"/>
      <c r="AJ27" s="144"/>
      <c r="AK27" s="144"/>
      <c r="AL27" s="90"/>
      <c r="AM27" s="224"/>
      <c r="AN27" s="90"/>
      <c r="AO27" s="90"/>
      <c r="AP27" s="90"/>
      <c r="AQ27" s="90"/>
      <c r="AR27" s="90"/>
      <c r="AS27" s="144"/>
      <c r="AT27" s="144"/>
      <c r="AU27" s="144">
        <v>3</v>
      </c>
      <c r="AV27" s="144">
        <v>6</v>
      </c>
      <c r="AW27" s="144">
        <v>10</v>
      </c>
      <c r="AX27" s="132"/>
      <c r="AY27" s="90"/>
      <c r="AZ27" s="133"/>
      <c r="BA27" s="109">
        <f t="shared" si="2"/>
        <v>0</v>
      </c>
      <c r="BB27" s="109">
        <f t="shared" si="0"/>
        <v>9.5</v>
      </c>
      <c r="BC27" s="109">
        <f t="shared" si="0"/>
        <v>24.5</v>
      </c>
      <c r="BD27" s="109">
        <f t="shared" si="0"/>
        <v>10</v>
      </c>
      <c r="BE27" s="109">
        <f t="shared" si="0"/>
        <v>2</v>
      </c>
      <c r="BF27" s="109">
        <f t="shared" si="0"/>
        <v>2</v>
      </c>
      <c r="BG27" s="109">
        <f t="shared" si="0"/>
        <v>0</v>
      </c>
      <c r="BH27" s="113">
        <f t="shared" si="1"/>
        <v>48</v>
      </c>
      <c r="BI27" s="696"/>
      <c r="BJ27" s="697"/>
      <c r="BK27" s="697"/>
      <c r="BL27" s="697"/>
      <c r="BM27" s="697"/>
      <c r="BN27" s="697"/>
      <c r="BO27" s="174"/>
      <c r="BP27" s="697"/>
      <c r="BQ27" s="697"/>
      <c r="BR27" s="697"/>
      <c r="BS27" s="699"/>
    </row>
    <row r="28" spans="1:71" s="20" customFormat="1" ht="15.75" thickBot="1">
      <c r="A28" s="215">
        <v>14</v>
      </c>
      <c r="B28" s="383">
        <v>331203769</v>
      </c>
      <c r="C28" s="383" t="s">
        <v>569</v>
      </c>
      <c r="D28" s="98"/>
      <c r="E28" s="98">
        <v>2</v>
      </c>
      <c r="F28" s="98">
        <v>6</v>
      </c>
      <c r="G28" s="98"/>
      <c r="H28" s="90"/>
      <c r="I28" s="90"/>
      <c r="J28" s="133"/>
      <c r="K28" s="98"/>
      <c r="L28" s="98"/>
      <c r="M28" s="389">
        <v>8</v>
      </c>
      <c r="N28" s="98"/>
      <c r="O28" s="89"/>
      <c r="P28" s="89"/>
      <c r="Q28" s="133"/>
      <c r="R28" s="111"/>
      <c r="S28" s="111">
        <v>4</v>
      </c>
      <c r="T28" s="144"/>
      <c r="U28" s="144"/>
      <c r="V28" s="89">
        <v>2</v>
      </c>
      <c r="W28" s="89">
        <v>2</v>
      </c>
      <c r="X28" s="133"/>
      <c r="Y28" s="84"/>
      <c r="Z28" s="89"/>
      <c r="AA28" s="89"/>
      <c r="AB28" s="90"/>
      <c r="AC28" s="90"/>
      <c r="AD28" s="90"/>
      <c r="AE28" s="144"/>
      <c r="AF28" s="132"/>
      <c r="AG28" s="90"/>
      <c r="AH28" s="90"/>
      <c r="AI28" s="90"/>
      <c r="AJ28" s="144"/>
      <c r="AK28" s="144"/>
      <c r="AL28" s="90"/>
      <c r="AM28" s="224"/>
      <c r="AN28" s="90"/>
      <c r="AO28" s="90"/>
      <c r="AP28" s="90"/>
      <c r="AQ28" s="90"/>
      <c r="AR28" s="90"/>
      <c r="AS28" s="144"/>
      <c r="AT28" s="144"/>
      <c r="AU28" s="144">
        <v>4</v>
      </c>
      <c r="AV28" s="144">
        <v>14</v>
      </c>
      <c r="AW28" s="144">
        <v>10</v>
      </c>
      <c r="AX28" s="132"/>
      <c r="AY28" s="90"/>
      <c r="AZ28" s="133"/>
      <c r="BA28" s="109">
        <f t="shared" si="2"/>
        <v>0</v>
      </c>
      <c r="BB28" s="109">
        <f t="shared" si="0"/>
        <v>10</v>
      </c>
      <c r="BC28" s="109">
        <f t="shared" si="0"/>
        <v>28</v>
      </c>
      <c r="BD28" s="109">
        <f t="shared" si="0"/>
        <v>10</v>
      </c>
      <c r="BE28" s="109">
        <f t="shared" si="0"/>
        <v>2</v>
      </c>
      <c r="BF28" s="109">
        <f t="shared" si="0"/>
        <v>2</v>
      </c>
      <c r="BG28" s="109">
        <f t="shared" si="0"/>
        <v>0</v>
      </c>
      <c r="BH28" s="113">
        <f t="shared" si="1"/>
        <v>52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5.75" thickBot="1">
      <c r="A29" s="215">
        <v>15</v>
      </c>
      <c r="B29" s="383">
        <v>341204170</v>
      </c>
      <c r="C29" s="383" t="s">
        <v>570</v>
      </c>
      <c r="D29" s="98"/>
      <c r="E29" s="98">
        <v>2</v>
      </c>
      <c r="F29" s="98">
        <v>9</v>
      </c>
      <c r="G29" s="98"/>
      <c r="H29" s="90"/>
      <c r="I29" s="90"/>
      <c r="J29" s="133"/>
      <c r="K29" s="98"/>
      <c r="L29" s="98"/>
      <c r="M29" s="389">
        <v>10</v>
      </c>
      <c r="N29" s="98"/>
      <c r="O29" s="89"/>
      <c r="P29" s="89"/>
      <c r="Q29" s="133"/>
      <c r="R29" s="111"/>
      <c r="S29" s="111">
        <v>6</v>
      </c>
      <c r="T29" s="144"/>
      <c r="U29" s="144"/>
      <c r="V29" s="89">
        <v>2</v>
      </c>
      <c r="W29" s="89">
        <v>2</v>
      </c>
      <c r="X29" s="133"/>
      <c r="Y29" s="84"/>
      <c r="Z29" s="89"/>
      <c r="AA29" s="89"/>
      <c r="AB29" s="90"/>
      <c r="AC29" s="90"/>
      <c r="AD29" s="90"/>
      <c r="AE29" s="126"/>
      <c r="AF29" s="132"/>
      <c r="AG29" s="90"/>
      <c r="AH29" s="90"/>
      <c r="AI29" s="90"/>
      <c r="AJ29" s="126"/>
      <c r="AK29" s="126"/>
      <c r="AL29" s="90"/>
      <c r="AM29" s="224"/>
      <c r="AN29" s="90"/>
      <c r="AO29" s="90"/>
      <c r="AP29" s="90"/>
      <c r="AQ29" s="90"/>
      <c r="AR29" s="90"/>
      <c r="AS29" s="144"/>
      <c r="AT29" s="144"/>
      <c r="AU29" s="144">
        <v>8</v>
      </c>
      <c r="AV29" s="144">
        <v>13.5</v>
      </c>
      <c r="AW29" s="144">
        <v>17.5</v>
      </c>
      <c r="AX29" s="132"/>
      <c r="AY29" s="90"/>
      <c r="AZ29" s="133"/>
      <c r="BA29" s="109">
        <f t="shared" si="2"/>
        <v>0</v>
      </c>
      <c r="BB29" s="109">
        <f t="shared" si="0"/>
        <v>16</v>
      </c>
      <c r="BC29" s="109">
        <f t="shared" si="0"/>
        <v>32.5</v>
      </c>
      <c r="BD29" s="109">
        <f t="shared" si="0"/>
        <v>17.5</v>
      </c>
      <c r="BE29" s="109">
        <f t="shared" si="0"/>
        <v>2</v>
      </c>
      <c r="BF29" s="109">
        <f t="shared" si="0"/>
        <v>2</v>
      </c>
      <c r="BG29" s="109">
        <f t="shared" si="0"/>
        <v>0</v>
      </c>
      <c r="BH29" s="113">
        <f t="shared" si="1"/>
        <v>70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15.75" thickBot="1">
      <c r="A30" s="215">
        <v>16</v>
      </c>
      <c r="B30" s="383">
        <v>341204201</v>
      </c>
      <c r="C30" s="383" t="s">
        <v>571</v>
      </c>
      <c r="D30" s="98"/>
      <c r="E30" s="98">
        <v>3</v>
      </c>
      <c r="F30" s="98">
        <v>8</v>
      </c>
      <c r="G30" s="98"/>
      <c r="H30" s="90"/>
      <c r="I30" s="90"/>
      <c r="J30" s="133"/>
      <c r="K30" s="98"/>
      <c r="L30" s="98"/>
      <c r="M30" s="389">
        <v>7</v>
      </c>
      <c r="N30" s="98"/>
      <c r="O30" s="89"/>
      <c r="P30" s="89"/>
      <c r="Q30" s="133"/>
      <c r="R30" s="111"/>
      <c r="S30" s="111">
        <v>3</v>
      </c>
      <c r="T30" s="144"/>
      <c r="U30" s="144"/>
      <c r="V30" s="89">
        <v>2</v>
      </c>
      <c r="W30" s="89">
        <v>2</v>
      </c>
      <c r="X30" s="133"/>
      <c r="Y30" s="84"/>
      <c r="Z30" s="89"/>
      <c r="AA30" s="89"/>
      <c r="AB30" s="90"/>
      <c r="AC30" s="90"/>
      <c r="AD30" s="90"/>
      <c r="AE30" s="126"/>
      <c r="AF30" s="132"/>
      <c r="AG30" s="90"/>
      <c r="AH30" s="90"/>
      <c r="AI30" s="90"/>
      <c r="AJ30" s="126"/>
      <c r="AK30" s="126"/>
      <c r="AL30" s="90"/>
      <c r="AM30" s="224"/>
      <c r="AN30" s="90"/>
      <c r="AO30" s="90"/>
      <c r="AP30" s="90"/>
      <c r="AQ30" s="90"/>
      <c r="AR30" s="90"/>
      <c r="AS30" s="144"/>
      <c r="AT30" s="144"/>
      <c r="AU30" s="144">
        <v>2</v>
      </c>
      <c r="AV30" s="144">
        <v>3</v>
      </c>
      <c r="AW30" s="144">
        <v>15</v>
      </c>
      <c r="AX30" s="132"/>
      <c r="AY30" s="90"/>
      <c r="AZ30" s="133"/>
      <c r="BA30" s="109">
        <f t="shared" si="2"/>
        <v>0</v>
      </c>
      <c r="BB30" s="109">
        <f t="shared" si="0"/>
        <v>8</v>
      </c>
      <c r="BC30" s="109">
        <f t="shared" si="0"/>
        <v>18</v>
      </c>
      <c r="BD30" s="109">
        <f t="shared" si="0"/>
        <v>15</v>
      </c>
      <c r="BE30" s="109">
        <f t="shared" si="0"/>
        <v>2</v>
      </c>
      <c r="BF30" s="109">
        <f t="shared" si="0"/>
        <v>2</v>
      </c>
      <c r="BG30" s="109">
        <f t="shared" si="0"/>
        <v>0</v>
      </c>
      <c r="BH30" s="113">
        <f t="shared" si="1"/>
        <v>45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15.75" thickBot="1">
      <c r="A31" s="215">
        <v>17</v>
      </c>
      <c r="B31" s="383">
        <v>341204370</v>
      </c>
      <c r="C31" s="383" t="s">
        <v>572</v>
      </c>
      <c r="D31" s="98"/>
      <c r="E31" s="98">
        <v>2</v>
      </c>
      <c r="F31" s="98">
        <v>2</v>
      </c>
      <c r="G31" s="98"/>
      <c r="H31" s="90"/>
      <c r="I31" s="90"/>
      <c r="J31" s="133"/>
      <c r="K31" s="98"/>
      <c r="L31" s="98"/>
      <c r="M31" s="98">
        <v>4</v>
      </c>
      <c r="N31" s="98"/>
      <c r="O31" s="89"/>
      <c r="P31" s="89"/>
      <c r="Q31" s="133"/>
      <c r="R31" s="111"/>
      <c r="S31" s="111">
        <v>2</v>
      </c>
      <c r="T31" s="144"/>
      <c r="U31" s="144"/>
      <c r="V31" s="89">
        <v>2</v>
      </c>
      <c r="W31" s="89">
        <v>2</v>
      </c>
      <c r="X31" s="133"/>
      <c r="Y31" s="84"/>
      <c r="Z31" s="89"/>
      <c r="AA31" s="89"/>
      <c r="AB31" s="90"/>
      <c r="AC31" s="90"/>
      <c r="AD31" s="90"/>
      <c r="AE31" s="144"/>
      <c r="AF31" s="132"/>
      <c r="AG31" s="90"/>
      <c r="AH31" s="90"/>
      <c r="AI31" s="90"/>
      <c r="AJ31" s="144"/>
      <c r="AK31" s="144"/>
      <c r="AL31" s="90"/>
      <c r="AM31" s="224"/>
      <c r="AN31" s="90"/>
      <c r="AO31" s="90"/>
      <c r="AP31" s="90"/>
      <c r="AQ31" s="90"/>
      <c r="AR31" s="90"/>
      <c r="AS31" s="144"/>
      <c r="AT31" s="144"/>
      <c r="AU31" s="144">
        <v>3</v>
      </c>
      <c r="AV31" s="144">
        <v>11.5</v>
      </c>
      <c r="AW31" s="144">
        <v>6.5</v>
      </c>
      <c r="AX31" s="132"/>
      <c r="AY31" s="90"/>
      <c r="AZ31" s="133"/>
      <c r="BA31" s="109">
        <f t="shared" si="2"/>
        <v>0</v>
      </c>
      <c r="BB31" s="109">
        <f t="shared" si="2"/>
        <v>7</v>
      </c>
      <c r="BC31" s="109">
        <f t="shared" si="2"/>
        <v>17.5</v>
      </c>
      <c r="BD31" s="109">
        <f t="shared" si="2"/>
        <v>6.5</v>
      </c>
      <c r="BE31" s="109">
        <f t="shared" si="2"/>
        <v>2</v>
      </c>
      <c r="BF31" s="109">
        <f t="shared" si="2"/>
        <v>2</v>
      </c>
      <c r="BG31" s="109">
        <f t="shared" si="2"/>
        <v>0</v>
      </c>
      <c r="BH31" s="113">
        <f t="shared" si="1"/>
        <v>35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16.5" thickTop="1" thickBot="1">
      <c r="A32" s="215">
        <v>18</v>
      </c>
      <c r="B32" s="383">
        <v>341204562</v>
      </c>
      <c r="C32" s="383" t="s">
        <v>573</v>
      </c>
      <c r="D32" s="98"/>
      <c r="E32" s="98">
        <v>1</v>
      </c>
      <c r="F32" s="98">
        <v>2</v>
      </c>
      <c r="G32" s="98"/>
      <c r="H32" s="99"/>
      <c r="I32" s="99"/>
      <c r="J32" s="217"/>
      <c r="K32" s="98"/>
      <c r="L32" s="98"/>
      <c r="M32" s="391">
        <v>6</v>
      </c>
      <c r="N32" s="98"/>
      <c r="O32" s="89"/>
      <c r="P32" s="89"/>
      <c r="Q32" s="133"/>
      <c r="R32" s="111"/>
      <c r="S32" s="111">
        <v>2</v>
      </c>
      <c r="T32" s="126"/>
      <c r="U32" s="126"/>
      <c r="V32" s="89">
        <v>2</v>
      </c>
      <c r="W32" s="89">
        <v>2</v>
      </c>
      <c r="X32" s="133"/>
      <c r="Y32" s="84"/>
      <c r="Z32" s="89"/>
      <c r="AA32" s="89"/>
      <c r="AB32" s="90"/>
      <c r="AC32" s="90"/>
      <c r="AD32" s="90"/>
      <c r="AE32" s="126"/>
      <c r="AF32" s="132"/>
      <c r="AG32" s="90"/>
      <c r="AH32" s="90"/>
      <c r="AI32" s="90"/>
      <c r="AJ32" s="126"/>
      <c r="AK32" s="126"/>
      <c r="AL32" s="90"/>
      <c r="AM32" s="224"/>
      <c r="AN32" s="90"/>
      <c r="AO32" s="90"/>
      <c r="AP32" s="90"/>
      <c r="AQ32" s="90"/>
      <c r="AR32" s="90"/>
      <c r="AS32" s="144"/>
      <c r="AT32" s="144"/>
      <c r="AU32" s="144">
        <v>7</v>
      </c>
      <c r="AV32" s="144">
        <v>3.5</v>
      </c>
      <c r="AW32" s="144">
        <v>6.5</v>
      </c>
      <c r="AX32" s="132"/>
      <c r="AY32" s="90"/>
      <c r="AZ32" s="133"/>
      <c r="BA32" s="109">
        <f t="shared" si="2"/>
        <v>0</v>
      </c>
      <c r="BB32" s="109">
        <f t="shared" si="2"/>
        <v>10</v>
      </c>
      <c r="BC32" s="109">
        <f t="shared" si="2"/>
        <v>11.5</v>
      </c>
      <c r="BD32" s="109">
        <f t="shared" si="2"/>
        <v>6.5</v>
      </c>
      <c r="BE32" s="109">
        <f t="shared" si="2"/>
        <v>2</v>
      </c>
      <c r="BF32" s="109">
        <f t="shared" si="2"/>
        <v>2</v>
      </c>
      <c r="BG32" s="109">
        <f t="shared" si="2"/>
        <v>0</v>
      </c>
      <c r="BH32" s="113">
        <f t="shared" si="1"/>
        <v>32</v>
      </c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1" s="20" customFormat="1" ht="15.75" thickBot="1">
      <c r="A33" s="215">
        <v>19</v>
      </c>
      <c r="B33" s="383">
        <v>341205103</v>
      </c>
      <c r="C33" s="383" t="s">
        <v>574</v>
      </c>
      <c r="D33" s="98"/>
      <c r="E33" s="98">
        <v>4</v>
      </c>
      <c r="F33" s="98">
        <v>8.5</v>
      </c>
      <c r="G33" s="98"/>
      <c r="H33" s="90"/>
      <c r="I33" s="90"/>
      <c r="J33" s="133"/>
      <c r="K33" s="98"/>
      <c r="L33" s="98"/>
      <c r="M33" s="391">
        <v>4</v>
      </c>
      <c r="N33" s="98"/>
      <c r="O33" s="89"/>
      <c r="P33" s="89"/>
      <c r="Q33" s="133"/>
      <c r="R33" s="111"/>
      <c r="S33" s="111">
        <v>4.5</v>
      </c>
      <c r="T33" s="126"/>
      <c r="U33" s="126"/>
      <c r="V33" s="89">
        <v>2</v>
      </c>
      <c r="W33" s="89">
        <v>2</v>
      </c>
      <c r="X33" s="133"/>
      <c r="Y33" s="84"/>
      <c r="Z33" s="89"/>
      <c r="AA33" s="89"/>
      <c r="AB33" s="90"/>
      <c r="AC33" s="90"/>
      <c r="AD33" s="90"/>
      <c r="AE33" s="126"/>
      <c r="AF33" s="132"/>
      <c r="AG33" s="90"/>
      <c r="AH33" s="90"/>
      <c r="AI33" s="90"/>
      <c r="AJ33" s="126"/>
      <c r="AK33" s="126"/>
      <c r="AL33" s="90"/>
      <c r="AM33" s="224"/>
      <c r="AN33" s="90"/>
      <c r="AO33" s="90"/>
      <c r="AP33" s="90"/>
      <c r="AQ33" s="90"/>
      <c r="AR33" s="90"/>
      <c r="AS33" s="144"/>
      <c r="AT33" s="144"/>
      <c r="AU33" s="144">
        <v>7</v>
      </c>
      <c r="AV33" s="144">
        <v>11</v>
      </c>
      <c r="AW33" s="144">
        <v>16</v>
      </c>
      <c r="AX33" s="132"/>
      <c r="AY33" s="90"/>
      <c r="AZ33" s="133"/>
      <c r="BA33" s="109">
        <f t="shared" si="2"/>
        <v>0</v>
      </c>
      <c r="BB33" s="109">
        <f t="shared" si="2"/>
        <v>15.5</v>
      </c>
      <c r="BC33" s="109">
        <f t="shared" si="2"/>
        <v>23.5</v>
      </c>
      <c r="BD33" s="109">
        <f t="shared" si="2"/>
        <v>16</v>
      </c>
      <c r="BE33" s="109">
        <f t="shared" si="2"/>
        <v>2</v>
      </c>
      <c r="BF33" s="109">
        <f t="shared" si="2"/>
        <v>2</v>
      </c>
      <c r="BG33" s="109">
        <f t="shared" si="2"/>
        <v>0</v>
      </c>
      <c r="BH33" s="113">
        <f t="shared" si="1"/>
        <v>59</v>
      </c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1" s="20" customFormat="1" ht="15.75" thickBot="1">
      <c r="A34" s="215">
        <v>20</v>
      </c>
      <c r="B34" s="383">
        <v>341205221</v>
      </c>
      <c r="C34" s="383" t="s">
        <v>575</v>
      </c>
      <c r="D34" s="98"/>
      <c r="E34" s="98">
        <v>1</v>
      </c>
      <c r="F34" s="98">
        <v>5</v>
      </c>
      <c r="G34" s="98"/>
      <c r="H34" s="90"/>
      <c r="I34" s="90"/>
      <c r="J34" s="133"/>
      <c r="K34" s="98"/>
      <c r="L34" s="98"/>
      <c r="M34" s="391">
        <v>5</v>
      </c>
      <c r="N34" s="98"/>
      <c r="O34" s="89"/>
      <c r="P34" s="89"/>
      <c r="Q34" s="133"/>
      <c r="R34" s="111"/>
      <c r="S34" s="111">
        <v>2</v>
      </c>
      <c r="T34" s="126"/>
      <c r="U34" s="126"/>
      <c r="V34" s="89">
        <v>2</v>
      </c>
      <c r="W34" s="89">
        <v>2</v>
      </c>
      <c r="X34" s="133"/>
      <c r="Y34" s="84"/>
      <c r="Z34" s="89"/>
      <c r="AA34" s="89"/>
      <c r="AB34" s="90"/>
      <c r="AC34" s="90"/>
      <c r="AD34" s="90"/>
      <c r="AE34" s="126"/>
      <c r="AF34" s="132"/>
      <c r="AG34" s="90"/>
      <c r="AH34" s="90"/>
      <c r="AI34" s="90"/>
      <c r="AJ34" s="126"/>
      <c r="AK34" s="126"/>
      <c r="AL34" s="90"/>
      <c r="AM34" s="224"/>
      <c r="AN34" s="90"/>
      <c r="AO34" s="90"/>
      <c r="AP34" s="90"/>
      <c r="AQ34" s="90"/>
      <c r="AR34" s="90"/>
      <c r="AS34" s="144"/>
      <c r="AT34" s="144"/>
      <c r="AU34" s="144">
        <v>4</v>
      </c>
      <c r="AV34" s="144">
        <v>5.5</v>
      </c>
      <c r="AW34" s="144">
        <v>9.5</v>
      </c>
      <c r="AX34" s="132"/>
      <c r="AY34" s="90"/>
      <c r="AZ34" s="133"/>
      <c r="BA34" s="109">
        <f t="shared" si="2"/>
        <v>0</v>
      </c>
      <c r="BB34" s="109">
        <f t="shared" si="2"/>
        <v>7</v>
      </c>
      <c r="BC34" s="109">
        <f t="shared" si="2"/>
        <v>15.5</v>
      </c>
      <c r="BD34" s="109">
        <f t="shared" si="2"/>
        <v>9.5</v>
      </c>
      <c r="BE34" s="109">
        <f t="shared" si="2"/>
        <v>2</v>
      </c>
      <c r="BF34" s="109">
        <f t="shared" si="2"/>
        <v>2</v>
      </c>
      <c r="BG34" s="109">
        <f t="shared" si="2"/>
        <v>0</v>
      </c>
      <c r="BH34" s="113">
        <f t="shared" si="1"/>
        <v>36</v>
      </c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1" s="20" customFormat="1" ht="15.75" thickBot="1">
      <c r="A35" s="215">
        <v>21</v>
      </c>
      <c r="B35" s="383">
        <v>341206035</v>
      </c>
      <c r="C35" s="383" t="s">
        <v>576</v>
      </c>
      <c r="D35" s="98"/>
      <c r="E35" s="98">
        <v>3</v>
      </c>
      <c r="F35" s="98">
        <v>6</v>
      </c>
      <c r="G35" s="98"/>
      <c r="H35" s="90"/>
      <c r="I35" s="90"/>
      <c r="J35" s="133"/>
      <c r="K35" s="98"/>
      <c r="L35" s="98"/>
      <c r="M35" s="391">
        <v>8</v>
      </c>
      <c r="N35" s="98"/>
      <c r="O35" s="89"/>
      <c r="P35" s="89"/>
      <c r="Q35" s="133"/>
      <c r="R35" s="111"/>
      <c r="S35" s="111">
        <v>5</v>
      </c>
      <c r="T35" s="126"/>
      <c r="U35" s="126"/>
      <c r="V35" s="89">
        <v>2</v>
      </c>
      <c r="W35" s="89">
        <v>2</v>
      </c>
      <c r="X35" s="133"/>
      <c r="Y35" s="84"/>
      <c r="Z35" s="89"/>
      <c r="AA35" s="89"/>
      <c r="AB35" s="90"/>
      <c r="AC35" s="90"/>
      <c r="AD35" s="90"/>
      <c r="AE35" s="126"/>
      <c r="AF35" s="132"/>
      <c r="AG35" s="90"/>
      <c r="AH35" s="90"/>
      <c r="AI35" s="90"/>
      <c r="AJ35" s="126"/>
      <c r="AK35" s="126"/>
      <c r="AL35" s="90"/>
      <c r="AM35" s="224"/>
      <c r="AN35" s="90"/>
      <c r="AO35" s="90"/>
      <c r="AP35" s="90"/>
      <c r="AQ35" s="90"/>
      <c r="AR35" s="90"/>
      <c r="AS35" s="144"/>
      <c r="AT35" s="144"/>
      <c r="AU35" s="144">
        <v>6</v>
      </c>
      <c r="AV35" s="144">
        <v>7.5</v>
      </c>
      <c r="AW35" s="144">
        <v>20.5</v>
      </c>
      <c r="AX35" s="132"/>
      <c r="AY35" s="90"/>
      <c r="AZ35" s="133"/>
      <c r="BA35" s="109">
        <f t="shared" si="2"/>
        <v>0</v>
      </c>
      <c r="BB35" s="109">
        <f t="shared" si="2"/>
        <v>14</v>
      </c>
      <c r="BC35" s="109">
        <f t="shared" si="2"/>
        <v>21.5</v>
      </c>
      <c r="BD35" s="109">
        <f t="shared" si="2"/>
        <v>20.5</v>
      </c>
      <c r="BE35" s="109">
        <f t="shared" si="2"/>
        <v>2</v>
      </c>
      <c r="BF35" s="109">
        <f t="shared" si="2"/>
        <v>2</v>
      </c>
      <c r="BG35" s="109">
        <f t="shared" si="2"/>
        <v>0</v>
      </c>
      <c r="BH35" s="113">
        <f t="shared" si="1"/>
        <v>60</v>
      </c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1" s="20" customFormat="1" ht="15.75" thickBot="1">
      <c r="A36" s="215">
        <v>22</v>
      </c>
      <c r="B36" s="383">
        <v>341206064</v>
      </c>
      <c r="C36" s="383" t="s">
        <v>577</v>
      </c>
      <c r="D36" s="98"/>
      <c r="E36" s="98">
        <v>4</v>
      </c>
      <c r="F36" s="98">
        <v>4</v>
      </c>
      <c r="G36" s="98"/>
      <c r="H36" s="90"/>
      <c r="I36" s="90"/>
      <c r="J36" s="133"/>
      <c r="K36" s="98"/>
      <c r="L36" s="98"/>
      <c r="M36" s="391">
        <v>11</v>
      </c>
      <c r="N36" s="98"/>
      <c r="O36" s="89"/>
      <c r="P36" s="89"/>
      <c r="Q36" s="133"/>
      <c r="R36" s="111"/>
      <c r="S36" s="111">
        <v>5</v>
      </c>
      <c r="T36" s="126"/>
      <c r="U36" s="126"/>
      <c r="V36" s="89">
        <v>2</v>
      </c>
      <c r="W36" s="89">
        <v>2</v>
      </c>
      <c r="X36" s="133"/>
      <c r="Y36" s="84"/>
      <c r="Z36" s="89"/>
      <c r="AA36" s="89"/>
      <c r="AB36" s="90"/>
      <c r="AC36" s="90"/>
      <c r="AD36" s="90"/>
      <c r="AE36" s="126"/>
      <c r="AF36" s="132"/>
      <c r="AG36" s="90"/>
      <c r="AH36" s="90"/>
      <c r="AI36" s="90"/>
      <c r="AJ36" s="126"/>
      <c r="AK36" s="126"/>
      <c r="AL36" s="90"/>
      <c r="AM36" s="224"/>
      <c r="AN36" s="90"/>
      <c r="AO36" s="90"/>
      <c r="AP36" s="90"/>
      <c r="AQ36" s="90"/>
      <c r="AR36" s="90"/>
      <c r="AS36" s="144"/>
      <c r="AT36" s="144"/>
      <c r="AU36" s="144">
        <v>8.5</v>
      </c>
      <c r="AV36" s="144">
        <v>16</v>
      </c>
      <c r="AW36" s="144">
        <v>22.5</v>
      </c>
      <c r="AX36" s="132"/>
      <c r="AY36" s="90"/>
      <c r="AZ36" s="133"/>
      <c r="BA36" s="109">
        <f t="shared" si="2"/>
        <v>0</v>
      </c>
      <c r="BB36" s="109">
        <f t="shared" si="2"/>
        <v>17.5</v>
      </c>
      <c r="BC36" s="109">
        <f t="shared" si="2"/>
        <v>31</v>
      </c>
      <c r="BD36" s="109">
        <f t="shared" si="2"/>
        <v>22.5</v>
      </c>
      <c r="BE36" s="109">
        <f t="shared" si="2"/>
        <v>2</v>
      </c>
      <c r="BF36" s="109">
        <f t="shared" si="2"/>
        <v>2</v>
      </c>
      <c r="BG36" s="109">
        <f t="shared" si="2"/>
        <v>0</v>
      </c>
      <c r="BH36" s="113">
        <f t="shared" si="1"/>
        <v>75</v>
      </c>
      <c r="BI36" s="677"/>
      <c r="BJ36" s="678"/>
      <c r="BK36" s="678"/>
      <c r="BL36" s="678"/>
      <c r="BM36" s="678"/>
      <c r="BN36" s="678"/>
      <c r="BO36" s="678"/>
      <c r="BP36" s="678"/>
      <c r="BQ36" s="678"/>
      <c r="BR36" s="678"/>
      <c r="BS36" s="679"/>
    </row>
    <row r="37" spans="1:71" s="20" customFormat="1" ht="15.75" thickBot="1">
      <c r="A37" s="215">
        <v>23</v>
      </c>
      <c r="B37" s="383">
        <v>351202122</v>
      </c>
      <c r="C37" s="383" t="s">
        <v>578</v>
      </c>
      <c r="D37" s="98"/>
      <c r="E37" s="98">
        <v>1</v>
      </c>
      <c r="F37" s="98">
        <v>8</v>
      </c>
      <c r="G37" s="98"/>
      <c r="H37" s="90"/>
      <c r="I37" s="90"/>
      <c r="J37" s="133"/>
      <c r="K37" s="98"/>
      <c r="L37" s="98"/>
      <c r="M37" s="391">
        <v>8</v>
      </c>
      <c r="N37" s="98"/>
      <c r="O37" s="89"/>
      <c r="P37" s="89"/>
      <c r="Q37" s="133"/>
      <c r="R37" s="111"/>
      <c r="S37" s="111">
        <v>5</v>
      </c>
      <c r="T37" s="126"/>
      <c r="U37" s="126"/>
      <c r="V37" s="89">
        <v>2</v>
      </c>
      <c r="W37" s="89">
        <v>2</v>
      </c>
      <c r="X37" s="133"/>
      <c r="Y37" s="84"/>
      <c r="Z37" s="89"/>
      <c r="AA37" s="89"/>
      <c r="AB37" s="90"/>
      <c r="AC37" s="90"/>
      <c r="AD37" s="90"/>
      <c r="AE37" s="126"/>
      <c r="AF37" s="132"/>
      <c r="AG37" s="90"/>
      <c r="AH37" s="90"/>
      <c r="AI37" s="90"/>
      <c r="AJ37" s="126"/>
      <c r="AK37" s="126"/>
      <c r="AL37" s="90"/>
      <c r="AM37" s="224"/>
      <c r="AN37" s="90"/>
      <c r="AO37" s="90"/>
      <c r="AP37" s="90"/>
      <c r="AQ37" s="90"/>
      <c r="AR37" s="90"/>
      <c r="AS37" s="144"/>
      <c r="AT37" s="144"/>
      <c r="AU37" s="144">
        <v>2</v>
      </c>
      <c r="AV37" s="144">
        <v>18</v>
      </c>
      <c r="AW37" s="144">
        <v>17</v>
      </c>
      <c r="AX37" s="132"/>
      <c r="AY37" s="90"/>
      <c r="AZ37" s="133"/>
      <c r="BA37" s="109">
        <f t="shared" si="2"/>
        <v>0</v>
      </c>
      <c r="BB37" s="109">
        <f t="shared" si="2"/>
        <v>8</v>
      </c>
      <c r="BC37" s="109">
        <f t="shared" si="2"/>
        <v>34</v>
      </c>
      <c r="BD37" s="109">
        <f t="shared" si="2"/>
        <v>17</v>
      </c>
      <c r="BE37" s="109">
        <f t="shared" si="2"/>
        <v>2</v>
      </c>
      <c r="BF37" s="109">
        <f t="shared" si="2"/>
        <v>2</v>
      </c>
      <c r="BG37" s="109">
        <f t="shared" si="2"/>
        <v>0</v>
      </c>
      <c r="BH37" s="113">
        <f t="shared" si="1"/>
        <v>63</v>
      </c>
      <c r="BI37" s="677"/>
      <c r="BJ37" s="678"/>
      <c r="BK37" s="678"/>
      <c r="BL37" s="678"/>
      <c r="BM37" s="678"/>
      <c r="BN37" s="678"/>
      <c r="BO37" s="678"/>
      <c r="BP37" s="678"/>
      <c r="BQ37" s="678"/>
      <c r="BR37" s="678"/>
      <c r="BS37" s="679"/>
    </row>
    <row r="38" spans="1:71" s="20" customFormat="1" ht="15.75" thickBot="1">
      <c r="A38" s="215">
        <v>24</v>
      </c>
      <c r="B38" s="383">
        <v>351202133</v>
      </c>
      <c r="C38" s="383" t="s">
        <v>579</v>
      </c>
      <c r="D38" s="98"/>
      <c r="E38" s="98">
        <v>4</v>
      </c>
      <c r="F38" s="98">
        <v>9</v>
      </c>
      <c r="G38" s="98"/>
      <c r="H38" s="90"/>
      <c r="I38" s="90"/>
      <c r="J38" s="133"/>
      <c r="K38" s="98"/>
      <c r="L38" s="98"/>
      <c r="M38" s="391">
        <v>9</v>
      </c>
      <c r="N38" s="98"/>
      <c r="O38" s="89"/>
      <c r="P38" s="89"/>
      <c r="Q38" s="133"/>
      <c r="R38" s="111"/>
      <c r="S38" s="111">
        <v>5</v>
      </c>
      <c r="T38" s="126"/>
      <c r="U38" s="126"/>
      <c r="V38" s="89">
        <v>2</v>
      </c>
      <c r="W38" s="89">
        <v>2</v>
      </c>
      <c r="X38" s="133"/>
      <c r="Y38" s="84"/>
      <c r="Z38" s="89"/>
      <c r="AA38" s="89"/>
      <c r="AB38" s="90"/>
      <c r="AC38" s="90"/>
      <c r="AD38" s="90"/>
      <c r="AE38" s="126"/>
      <c r="AF38" s="132"/>
      <c r="AG38" s="90"/>
      <c r="AH38" s="90"/>
      <c r="AI38" s="90"/>
      <c r="AJ38" s="126"/>
      <c r="AK38" s="126"/>
      <c r="AL38" s="90"/>
      <c r="AM38" s="224"/>
      <c r="AN38" s="90"/>
      <c r="AO38" s="90"/>
      <c r="AP38" s="90"/>
      <c r="AQ38" s="90"/>
      <c r="AR38" s="90"/>
      <c r="AS38" s="144"/>
      <c r="AT38" s="144"/>
      <c r="AU38" s="144">
        <v>6</v>
      </c>
      <c r="AV38" s="144">
        <v>7</v>
      </c>
      <c r="AW38" s="144">
        <v>16</v>
      </c>
      <c r="AX38" s="132"/>
      <c r="AY38" s="90"/>
      <c r="AZ38" s="133"/>
      <c r="BA38" s="109">
        <f t="shared" si="2"/>
        <v>0</v>
      </c>
      <c r="BB38" s="109">
        <f t="shared" si="2"/>
        <v>15</v>
      </c>
      <c r="BC38" s="109">
        <f t="shared" si="2"/>
        <v>25</v>
      </c>
      <c r="BD38" s="109">
        <f t="shared" si="2"/>
        <v>16</v>
      </c>
      <c r="BE38" s="109">
        <f t="shared" si="2"/>
        <v>2</v>
      </c>
      <c r="BF38" s="109">
        <f t="shared" si="2"/>
        <v>2</v>
      </c>
      <c r="BG38" s="109">
        <f t="shared" si="2"/>
        <v>0</v>
      </c>
      <c r="BH38" s="113">
        <f t="shared" si="1"/>
        <v>60</v>
      </c>
      <c r="BI38" s="677"/>
      <c r="BJ38" s="678"/>
      <c r="BK38" s="678"/>
      <c r="BL38" s="678"/>
      <c r="BM38" s="678"/>
      <c r="BN38" s="678"/>
      <c r="BO38" s="678"/>
      <c r="BP38" s="678"/>
      <c r="BQ38" s="678"/>
      <c r="BR38" s="678"/>
      <c r="BS38" s="679"/>
    </row>
    <row r="39" spans="1:71" s="20" customFormat="1" ht="15.75" thickBot="1">
      <c r="A39" s="215">
        <v>25</v>
      </c>
      <c r="B39" s="383">
        <v>351202136</v>
      </c>
      <c r="C39" s="383" t="s">
        <v>580</v>
      </c>
      <c r="D39" s="98"/>
      <c r="E39" s="98">
        <v>3</v>
      </c>
      <c r="F39" s="98">
        <v>7</v>
      </c>
      <c r="G39" s="98"/>
      <c r="H39" s="90"/>
      <c r="I39" s="90"/>
      <c r="J39" s="133"/>
      <c r="K39" s="98"/>
      <c r="L39" s="98"/>
      <c r="M39" s="391">
        <v>9</v>
      </c>
      <c r="N39" s="98"/>
      <c r="O39" s="89"/>
      <c r="P39" s="89"/>
      <c r="Q39" s="133"/>
      <c r="R39" s="111"/>
      <c r="S39" s="111">
        <v>5</v>
      </c>
      <c r="T39" s="126"/>
      <c r="U39" s="126"/>
      <c r="V39" s="89">
        <v>2</v>
      </c>
      <c r="W39" s="89">
        <v>2</v>
      </c>
      <c r="X39" s="133"/>
      <c r="Y39" s="84"/>
      <c r="Z39" s="89"/>
      <c r="AA39" s="89"/>
      <c r="AB39" s="90"/>
      <c r="AC39" s="90"/>
      <c r="AD39" s="90"/>
      <c r="AE39" s="126"/>
      <c r="AF39" s="132"/>
      <c r="AG39" s="90"/>
      <c r="AH39" s="90"/>
      <c r="AI39" s="90"/>
      <c r="AJ39" s="126"/>
      <c r="AK39" s="126"/>
      <c r="AL39" s="90"/>
      <c r="AM39" s="224"/>
      <c r="AN39" s="90"/>
      <c r="AO39" s="90"/>
      <c r="AP39" s="90"/>
      <c r="AQ39" s="90"/>
      <c r="AR39" s="90"/>
      <c r="AS39" s="144"/>
      <c r="AT39" s="144"/>
      <c r="AU39" s="144">
        <v>10</v>
      </c>
      <c r="AV39" s="144">
        <v>8</v>
      </c>
      <c r="AW39" s="144">
        <v>19</v>
      </c>
      <c r="AX39" s="132"/>
      <c r="AY39" s="90"/>
      <c r="AZ39" s="133"/>
      <c r="BA39" s="109">
        <f t="shared" si="2"/>
        <v>0</v>
      </c>
      <c r="BB39" s="109">
        <f t="shared" si="2"/>
        <v>18</v>
      </c>
      <c r="BC39" s="109">
        <f t="shared" si="2"/>
        <v>24</v>
      </c>
      <c r="BD39" s="109">
        <f t="shared" si="2"/>
        <v>19</v>
      </c>
      <c r="BE39" s="109">
        <f t="shared" si="2"/>
        <v>2</v>
      </c>
      <c r="BF39" s="109">
        <f t="shared" si="2"/>
        <v>2</v>
      </c>
      <c r="BG39" s="109">
        <f t="shared" si="2"/>
        <v>0</v>
      </c>
      <c r="BH39" s="113">
        <f t="shared" si="1"/>
        <v>65</v>
      </c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</row>
    <row r="40" spans="1:71" s="20" customFormat="1" ht="15.75" thickBot="1">
      <c r="A40" s="215">
        <v>26</v>
      </c>
      <c r="B40" s="383">
        <v>351202198</v>
      </c>
      <c r="C40" s="383" t="s">
        <v>581</v>
      </c>
      <c r="D40" s="98"/>
      <c r="E40" s="98">
        <v>4</v>
      </c>
      <c r="F40" s="98">
        <v>9</v>
      </c>
      <c r="G40" s="98"/>
      <c r="H40" s="90"/>
      <c r="I40" s="90"/>
      <c r="J40" s="133"/>
      <c r="K40" s="98"/>
      <c r="L40" s="98"/>
      <c r="M40" s="391">
        <v>8</v>
      </c>
      <c r="N40" s="98"/>
      <c r="O40" s="89"/>
      <c r="P40" s="89"/>
      <c r="Q40" s="133"/>
      <c r="R40" s="111"/>
      <c r="S40" s="111">
        <v>5</v>
      </c>
      <c r="T40" s="126"/>
      <c r="U40" s="126"/>
      <c r="V40" s="89">
        <v>2</v>
      </c>
      <c r="W40" s="89">
        <v>2</v>
      </c>
      <c r="X40" s="133"/>
      <c r="Y40" s="84"/>
      <c r="Z40" s="89"/>
      <c r="AA40" s="89"/>
      <c r="AB40" s="90"/>
      <c r="AC40" s="90"/>
      <c r="AD40" s="90"/>
      <c r="AE40" s="126"/>
      <c r="AF40" s="132"/>
      <c r="AG40" s="90"/>
      <c r="AH40" s="90"/>
      <c r="AI40" s="90"/>
      <c r="AJ40" s="126"/>
      <c r="AK40" s="126"/>
      <c r="AL40" s="90"/>
      <c r="AM40" s="224"/>
      <c r="AN40" s="90"/>
      <c r="AO40" s="90"/>
      <c r="AP40" s="90"/>
      <c r="AQ40" s="90"/>
      <c r="AR40" s="90"/>
      <c r="AS40" s="144"/>
      <c r="AT40" s="144"/>
      <c r="AU40" s="144">
        <v>6</v>
      </c>
      <c r="AV40" s="144">
        <v>20.5</v>
      </c>
      <c r="AW40" s="144">
        <v>23.5</v>
      </c>
      <c r="AX40" s="132"/>
      <c r="AY40" s="90"/>
      <c r="AZ40" s="133"/>
      <c r="BA40" s="109">
        <f t="shared" si="2"/>
        <v>0</v>
      </c>
      <c r="BB40" s="109">
        <f t="shared" si="2"/>
        <v>15</v>
      </c>
      <c r="BC40" s="109">
        <f t="shared" si="2"/>
        <v>37.5</v>
      </c>
      <c r="BD40" s="109">
        <f t="shared" si="2"/>
        <v>23.5</v>
      </c>
      <c r="BE40" s="109">
        <f t="shared" si="2"/>
        <v>2</v>
      </c>
      <c r="BF40" s="109">
        <f t="shared" si="2"/>
        <v>2</v>
      </c>
      <c r="BG40" s="109">
        <f t="shared" si="2"/>
        <v>0</v>
      </c>
      <c r="BH40" s="113">
        <f t="shared" si="1"/>
        <v>80</v>
      </c>
      <c r="BI40" s="677"/>
      <c r="BJ40" s="678"/>
      <c r="BK40" s="678"/>
      <c r="BL40" s="678"/>
      <c r="BM40" s="678"/>
      <c r="BN40" s="678"/>
      <c r="BO40" s="678"/>
      <c r="BP40" s="678"/>
      <c r="BQ40" s="678"/>
      <c r="BR40" s="678"/>
      <c r="BS40" s="679"/>
    </row>
    <row r="41" spans="1:71" s="20" customFormat="1" ht="15.75" thickBot="1">
      <c r="A41" s="215">
        <v>27</v>
      </c>
      <c r="B41" s="383">
        <v>351202260</v>
      </c>
      <c r="C41" s="383" t="s">
        <v>582</v>
      </c>
      <c r="D41" s="98"/>
      <c r="E41" s="98">
        <v>5</v>
      </c>
      <c r="F41" s="98">
        <v>9.5</v>
      </c>
      <c r="G41" s="98"/>
      <c r="H41" s="90"/>
      <c r="I41" s="90"/>
      <c r="J41" s="133"/>
      <c r="K41" s="98"/>
      <c r="L41" s="98"/>
      <c r="M41" s="391">
        <v>13</v>
      </c>
      <c r="N41" s="98"/>
      <c r="O41" s="89"/>
      <c r="P41" s="89"/>
      <c r="Q41" s="133"/>
      <c r="R41" s="111"/>
      <c r="S41" s="111">
        <v>4.5</v>
      </c>
      <c r="T41" s="126"/>
      <c r="U41" s="126"/>
      <c r="V41" s="89">
        <v>2</v>
      </c>
      <c r="W41" s="89">
        <v>2</v>
      </c>
      <c r="X41" s="133"/>
      <c r="Y41" s="84"/>
      <c r="Z41" s="89"/>
      <c r="AA41" s="89"/>
      <c r="AB41" s="90"/>
      <c r="AC41" s="90"/>
      <c r="AD41" s="90"/>
      <c r="AE41" s="126"/>
      <c r="AF41" s="132"/>
      <c r="AG41" s="90"/>
      <c r="AH41" s="90"/>
      <c r="AI41" s="90"/>
      <c r="AJ41" s="126"/>
      <c r="AK41" s="126"/>
      <c r="AL41" s="90"/>
      <c r="AM41" s="224"/>
      <c r="AN41" s="90"/>
      <c r="AO41" s="90"/>
      <c r="AP41" s="90"/>
      <c r="AQ41" s="90"/>
      <c r="AR41" s="90"/>
      <c r="AS41" s="144"/>
      <c r="AT41" s="144"/>
      <c r="AU41" s="144">
        <v>10</v>
      </c>
      <c r="AV41" s="144">
        <v>15</v>
      </c>
      <c r="AW41" s="144">
        <v>25</v>
      </c>
      <c r="AX41" s="132"/>
      <c r="AY41" s="90"/>
      <c r="AZ41" s="133"/>
      <c r="BA41" s="109">
        <f t="shared" si="2"/>
        <v>0</v>
      </c>
      <c r="BB41" s="109">
        <f t="shared" si="2"/>
        <v>19.5</v>
      </c>
      <c r="BC41" s="109">
        <f t="shared" si="2"/>
        <v>37.5</v>
      </c>
      <c r="BD41" s="109">
        <f t="shared" si="2"/>
        <v>25</v>
      </c>
      <c r="BE41" s="109">
        <f t="shared" si="2"/>
        <v>2</v>
      </c>
      <c r="BF41" s="109">
        <f t="shared" si="2"/>
        <v>2</v>
      </c>
      <c r="BG41" s="109">
        <f t="shared" si="2"/>
        <v>0</v>
      </c>
      <c r="BH41" s="113">
        <f t="shared" si="1"/>
        <v>86</v>
      </c>
      <c r="BI41" s="677"/>
      <c r="BJ41" s="678"/>
      <c r="BK41" s="678"/>
      <c r="BL41" s="678"/>
      <c r="BM41" s="678"/>
      <c r="BN41" s="678"/>
      <c r="BO41" s="678"/>
      <c r="BP41" s="678"/>
      <c r="BQ41" s="678"/>
      <c r="BR41" s="678"/>
      <c r="BS41" s="679"/>
    </row>
    <row r="42" spans="1:71" s="20" customFormat="1" ht="15.75" thickBot="1">
      <c r="A42" s="215">
        <v>28</v>
      </c>
      <c r="B42" s="383">
        <v>351203837</v>
      </c>
      <c r="C42" s="383" t="s">
        <v>583</v>
      </c>
      <c r="D42" s="98"/>
      <c r="E42" s="98">
        <v>4</v>
      </c>
      <c r="F42" s="98">
        <v>4.5</v>
      </c>
      <c r="G42" s="98"/>
      <c r="H42" s="90"/>
      <c r="I42" s="90"/>
      <c r="J42" s="133"/>
      <c r="K42" s="98"/>
      <c r="L42" s="98"/>
      <c r="M42" s="391">
        <v>9</v>
      </c>
      <c r="N42" s="98"/>
      <c r="O42" s="89"/>
      <c r="P42" s="89"/>
      <c r="Q42" s="133"/>
      <c r="R42" s="111"/>
      <c r="S42" s="111">
        <v>4.5</v>
      </c>
      <c r="T42" s="126"/>
      <c r="U42" s="126"/>
      <c r="V42" s="89">
        <v>2</v>
      </c>
      <c r="W42" s="89">
        <v>2</v>
      </c>
      <c r="X42" s="133"/>
      <c r="Y42" s="84"/>
      <c r="Z42" s="89"/>
      <c r="AA42" s="89"/>
      <c r="AB42" s="90"/>
      <c r="AC42" s="90"/>
      <c r="AD42" s="90"/>
      <c r="AE42" s="126"/>
      <c r="AF42" s="132"/>
      <c r="AG42" s="90"/>
      <c r="AH42" s="90"/>
      <c r="AI42" s="90"/>
      <c r="AJ42" s="126"/>
      <c r="AK42" s="126"/>
      <c r="AL42" s="90"/>
      <c r="AM42" s="224"/>
      <c r="AN42" s="90"/>
      <c r="AO42" s="90"/>
      <c r="AP42" s="90"/>
      <c r="AQ42" s="90"/>
      <c r="AR42" s="90"/>
      <c r="AS42" s="144"/>
      <c r="AT42" s="144"/>
      <c r="AU42" s="144">
        <v>8</v>
      </c>
      <c r="AV42" s="144">
        <v>14</v>
      </c>
      <c r="AW42" s="144">
        <v>12</v>
      </c>
      <c r="AX42" s="132"/>
      <c r="AY42" s="90"/>
      <c r="AZ42" s="133"/>
      <c r="BA42" s="109">
        <f t="shared" si="2"/>
        <v>0</v>
      </c>
      <c r="BB42" s="109">
        <f t="shared" si="2"/>
        <v>16.5</v>
      </c>
      <c r="BC42" s="109">
        <f t="shared" si="2"/>
        <v>27.5</v>
      </c>
      <c r="BD42" s="109">
        <f t="shared" si="2"/>
        <v>12</v>
      </c>
      <c r="BE42" s="109">
        <f t="shared" si="2"/>
        <v>2</v>
      </c>
      <c r="BF42" s="109">
        <f t="shared" si="2"/>
        <v>2</v>
      </c>
      <c r="BG42" s="109">
        <f t="shared" si="2"/>
        <v>0</v>
      </c>
      <c r="BH42" s="113">
        <f t="shared" si="1"/>
        <v>60</v>
      </c>
      <c r="BI42" s="677"/>
      <c r="BJ42" s="678"/>
      <c r="BK42" s="678"/>
      <c r="BL42" s="678"/>
      <c r="BM42" s="678"/>
      <c r="BN42" s="678"/>
      <c r="BO42" s="678"/>
      <c r="BP42" s="678"/>
      <c r="BQ42" s="678"/>
      <c r="BR42" s="678"/>
      <c r="BS42" s="679"/>
    </row>
    <row r="43" spans="1:71" s="20" customFormat="1" ht="15.75" thickBot="1">
      <c r="A43" s="215">
        <v>29</v>
      </c>
      <c r="B43" s="383">
        <v>351205042</v>
      </c>
      <c r="C43" s="383" t="s">
        <v>584</v>
      </c>
      <c r="D43" s="98"/>
      <c r="E43" s="98">
        <v>5</v>
      </c>
      <c r="F43" s="98">
        <v>10</v>
      </c>
      <c r="G43" s="98"/>
      <c r="H43" s="90"/>
      <c r="I43" s="90"/>
      <c r="J43" s="133"/>
      <c r="K43" s="98"/>
      <c r="L43" s="98"/>
      <c r="M43" s="391">
        <v>13</v>
      </c>
      <c r="N43" s="98"/>
      <c r="O43" s="89"/>
      <c r="P43" s="89"/>
      <c r="Q43" s="133"/>
      <c r="R43" s="111"/>
      <c r="S43" s="111">
        <v>5</v>
      </c>
      <c r="T43" s="126"/>
      <c r="U43" s="126"/>
      <c r="V43" s="89">
        <v>2</v>
      </c>
      <c r="W43" s="89">
        <v>2</v>
      </c>
      <c r="X43" s="133"/>
      <c r="Y43" s="84"/>
      <c r="Z43" s="89"/>
      <c r="AA43" s="89"/>
      <c r="AB43" s="90"/>
      <c r="AC43" s="90"/>
      <c r="AD43" s="90"/>
      <c r="AE43" s="126"/>
      <c r="AF43" s="132"/>
      <c r="AG43" s="90"/>
      <c r="AH43" s="90"/>
      <c r="AI43" s="90"/>
      <c r="AJ43" s="126"/>
      <c r="AK43" s="126"/>
      <c r="AL43" s="90"/>
      <c r="AM43" s="224"/>
      <c r="AN43" s="90"/>
      <c r="AO43" s="90"/>
      <c r="AP43" s="90"/>
      <c r="AQ43" s="90"/>
      <c r="AR43" s="90"/>
      <c r="AS43" s="144"/>
      <c r="AT43" s="144"/>
      <c r="AU43" s="144">
        <v>10</v>
      </c>
      <c r="AV43" s="144">
        <v>24</v>
      </c>
      <c r="AW43" s="144">
        <v>24</v>
      </c>
      <c r="AX43" s="132"/>
      <c r="AY43" s="90"/>
      <c r="AZ43" s="133"/>
      <c r="BA43" s="109">
        <f t="shared" si="2"/>
        <v>0</v>
      </c>
      <c r="BB43" s="109">
        <f t="shared" si="2"/>
        <v>20</v>
      </c>
      <c r="BC43" s="109">
        <f t="shared" si="2"/>
        <v>47</v>
      </c>
      <c r="BD43" s="109">
        <f t="shared" si="2"/>
        <v>24</v>
      </c>
      <c r="BE43" s="109">
        <f t="shared" si="2"/>
        <v>2</v>
      </c>
      <c r="BF43" s="109">
        <f t="shared" si="2"/>
        <v>2</v>
      </c>
      <c r="BG43" s="109">
        <f t="shared" si="2"/>
        <v>0</v>
      </c>
      <c r="BH43" s="113">
        <f t="shared" si="1"/>
        <v>95</v>
      </c>
      <c r="BI43" s="677"/>
      <c r="BJ43" s="678"/>
      <c r="BK43" s="678"/>
      <c r="BL43" s="678"/>
      <c r="BM43" s="678"/>
      <c r="BN43" s="678"/>
      <c r="BO43" s="678"/>
      <c r="BP43" s="678"/>
      <c r="BQ43" s="678"/>
      <c r="BR43" s="678"/>
      <c r="BS43" s="679"/>
    </row>
    <row r="44" spans="1:71" s="20" customFormat="1" ht="15.75" thickBot="1">
      <c r="A44" s="215">
        <v>30</v>
      </c>
      <c r="B44" s="383">
        <v>351205558</v>
      </c>
      <c r="C44" s="383" t="s">
        <v>585</v>
      </c>
      <c r="D44" s="98"/>
      <c r="E44" s="98">
        <v>1</v>
      </c>
      <c r="F44" s="98">
        <v>1</v>
      </c>
      <c r="G44" s="98"/>
      <c r="H44" s="90"/>
      <c r="I44" s="90"/>
      <c r="J44" s="133"/>
      <c r="K44" s="98"/>
      <c r="L44" s="98"/>
      <c r="M44" s="391">
        <v>5</v>
      </c>
      <c r="N44" s="98"/>
      <c r="O44" s="89"/>
      <c r="P44" s="89"/>
      <c r="Q44" s="133"/>
      <c r="R44" s="111"/>
      <c r="S44" s="111">
        <v>2</v>
      </c>
      <c r="T44" s="126"/>
      <c r="U44" s="126"/>
      <c r="V44" s="89">
        <v>2</v>
      </c>
      <c r="W44" s="89">
        <v>2</v>
      </c>
      <c r="X44" s="133"/>
      <c r="Y44" s="84"/>
      <c r="Z44" s="89"/>
      <c r="AA44" s="89"/>
      <c r="AB44" s="90"/>
      <c r="AC44" s="90"/>
      <c r="AD44" s="90"/>
      <c r="AE44" s="126"/>
      <c r="AF44" s="132"/>
      <c r="AG44" s="90"/>
      <c r="AH44" s="90"/>
      <c r="AI44" s="90"/>
      <c r="AJ44" s="126"/>
      <c r="AK44" s="126"/>
      <c r="AL44" s="90"/>
      <c r="AM44" s="224"/>
      <c r="AN44" s="90"/>
      <c r="AO44" s="90"/>
      <c r="AP44" s="90"/>
      <c r="AQ44" s="90"/>
      <c r="AR44" s="90"/>
      <c r="AS44" s="144"/>
      <c r="AT44" s="144"/>
      <c r="AU44" s="144">
        <v>10</v>
      </c>
      <c r="AV44" s="144">
        <v>16.5</v>
      </c>
      <c r="AW44" s="144">
        <v>11.5</v>
      </c>
      <c r="AX44" s="132"/>
      <c r="AY44" s="90"/>
      <c r="AZ44" s="133"/>
      <c r="BA44" s="109">
        <f t="shared" si="2"/>
        <v>0</v>
      </c>
      <c r="BB44" s="109">
        <f t="shared" si="2"/>
        <v>13</v>
      </c>
      <c r="BC44" s="109">
        <f t="shared" si="2"/>
        <v>22.5</v>
      </c>
      <c r="BD44" s="109">
        <f t="shared" si="2"/>
        <v>11.5</v>
      </c>
      <c r="BE44" s="109">
        <f t="shared" si="2"/>
        <v>2</v>
      </c>
      <c r="BF44" s="109">
        <f t="shared" si="2"/>
        <v>2</v>
      </c>
      <c r="BG44" s="109">
        <f t="shared" si="2"/>
        <v>0</v>
      </c>
      <c r="BH44" s="113">
        <f t="shared" si="1"/>
        <v>51</v>
      </c>
      <c r="BI44" s="677"/>
      <c r="BJ44" s="678"/>
      <c r="BK44" s="678"/>
      <c r="BL44" s="678"/>
      <c r="BM44" s="678"/>
      <c r="BN44" s="678"/>
      <c r="BO44" s="678"/>
      <c r="BP44" s="678"/>
      <c r="BQ44" s="678"/>
      <c r="BR44" s="678"/>
      <c r="BS44" s="679"/>
    </row>
    <row r="45" spans="1:71" s="20" customFormat="1" ht="15.75" thickBot="1">
      <c r="A45" s="215">
        <v>31</v>
      </c>
      <c r="B45" s="383">
        <v>361201325</v>
      </c>
      <c r="C45" s="383" t="s">
        <v>586</v>
      </c>
      <c r="D45" s="98"/>
      <c r="E45" s="98">
        <v>1</v>
      </c>
      <c r="F45" s="98">
        <v>5</v>
      </c>
      <c r="G45" s="98"/>
      <c r="H45" s="90"/>
      <c r="I45" s="90"/>
      <c r="J45" s="133"/>
      <c r="K45" s="98"/>
      <c r="L45" s="84"/>
      <c r="M45" s="391">
        <v>6.5</v>
      </c>
      <c r="N45" s="98"/>
      <c r="O45" s="89"/>
      <c r="P45" s="89"/>
      <c r="Q45" s="133"/>
      <c r="R45" s="111"/>
      <c r="S45" s="111">
        <v>2.5</v>
      </c>
      <c r="T45" s="126"/>
      <c r="U45" s="126"/>
      <c r="V45" s="89">
        <v>2</v>
      </c>
      <c r="W45" s="89">
        <v>2</v>
      </c>
      <c r="X45" s="133"/>
      <c r="Y45" s="84"/>
      <c r="Z45" s="89"/>
      <c r="AA45" s="89"/>
      <c r="AB45" s="90"/>
      <c r="AC45" s="90"/>
      <c r="AD45" s="90"/>
      <c r="AE45" s="126"/>
      <c r="AF45" s="132"/>
      <c r="AG45" s="90"/>
      <c r="AH45" s="90"/>
      <c r="AI45" s="90"/>
      <c r="AJ45" s="126"/>
      <c r="AK45" s="126"/>
      <c r="AL45" s="90"/>
      <c r="AM45" s="224"/>
      <c r="AN45" s="90"/>
      <c r="AO45" s="90"/>
      <c r="AP45" s="90"/>
      <c r="AQ45" s="90"/>
      <c r="AR45" s="90"/>
      <c r="AS45" s="144"/>
      <c r="AT45" s="144"/>
      <c r="AU45" s="144">
        <v>6</v>
      </c>
      <c r="AV45" s="144">
        <v>6.5</v>
      </c>
      <c r="AW45" s="144">
        <v>10.5</v>
      </c>
      <c r="AX45" s="132"/>
      <c r="AY45" s="90"/>
      <c r="AZ45" s="133"/>
      <c r="BA45" s="109">
        <f t="shared" si="2"/>
        <v>0</v>
      </c>
      <c r="BB45" s="109">
        <f t="shared" si="2"/>
        <v>9.5</v>
      </c>
      <c r="BC45" s="109">
        <f t="shared" si="2"/>
        <v>18</v>
      </c>
      <c r="BD45" s="109">
        <f t="shared" si="2"/>
        <v>10.5</v>
      </c>
      <c r="BE45" s="109">
        <f t="shared" si="2"/>
        <v>2</v>
      </c>
      <c r="BF45" s="109">
        <f t="shared" si="2"/>
        <v>2</v>
      </c>
      <c r="BG45" s="109">
        <f t="shared" si="2"/>
        <v>0</v>
      </c>
      <c r="BH45" s="113">
        <f t="shared" si="1"/>
        <v>42</v>
      </c>
      <c r="BI45" s="677"/>
      <c r="BJ45" s="678"/>
      <c r="BK45" s="678"/>
      <c r="BL45" s="678"/>
      <c r="BM45" s="678"/>
      <c r="BN45" s="678"/>
      <c r="BO45" s="678"/>
      <c r="BP45" s="678"/>
      <c r="BQ45" s="678"/>
      <c r="BR45" s="678"/>
      <c r="BS45" s="679"/>
    </row>
    <row r="46" spans="1:71" s="20" customFormat="1" thickTop="1" thickBot="1">
      <c r="A46" s="700" t="s">
        <v>115</v>
      </c>
      <c r="B46" s="701"/>
      <c r="C46" s="702"/>
      <c r="D46" s="187">
        <f t="shared" ref="D46:L46" si="5">(SUM(D15:D31))/$BO$10</f>
        <v>0</v>
      </c>
      <c r="E46" s="187">
        <f>(SUM(E15:E45))/$BO$10</f>
        <v>2.435483870967742</v>
      </c>
      <c r="F46" s="187">
        <f ca="1">(SUM(F15:F45))/$BO$10</f>
        <v>2.435483870967742</v>
      </c>
      <c r="G46" s="187">
        <f t="shared" si="5"/>
        <v>0</v>
      </c>
      <c r="H46" s="187">
        <f t="shared" si="5"/>
        <v>0</v>
      </c>
      <c r="I46" s="187">
        <f t="shared" si="5"/>
        <v>0</v>
      </c>
      <c r="J46" s="187">
        <f t="shared" si="5"/>
        <v>0</v>
      </c>
      <c r="K46" s="188">
        <f t="shared" si="5"/>
        <v>0</v>
      </c>
      <c r="L46" s="188">
        <f t="shared" si="5"/>
        <v>0</v>
      </c>
      <c r="M46" s="188">
        <f>(SUM(M15:M45))/$BO$10</f>
        <v>7.870967741935484</v>
      </c>
      <c r="N46" s="188">
        <f>(SUM(N15:N31))/$BO$10</f>
        <v>0</v>
      </c>
      <c r="O46" s="188">
        <f>(SUM(O15:O31))/$BO$10</f>
        <v>0</v>
      </c>
      <c r="P46" s="188">
        <f>(SUM(P15:P31))/$BO$10</f>
        <v>0</v>
      </c>
      <c r="Q46" s="188">
        <f>(SUM(Q15:Q31))/$BO$10</f>
        <v>0</v>
      </c>
      <c r="R46" s="188">
        <f>(SUM(R15:R45))/$BO$10</f>
        <v>0</v>
      </c>
      <c r="S46" s="188">
        <f>(SUM(S15:S45))/$BO$10</f>
        <v>3.9193548387096775</v>
      </c>
      <c r="T46" s="188">
        <f>(SUM(T15:T31))/$BO$10</f>
        <v>0</v>
      </c>
      <c r="U46" s="188">
        <f>(SUM(U15:U31))/$BO$10</f>
        <v>0</v>
      </c>
      <c r="V46" s="188">
        <f>(SUM(V15:V45))/$BO$10</f>
        <v>2</v>
      </c>
      <c r="W46" s="188">
        <f>(SUM(W15:W45))/$BO$10</f>
        <v>2</v>
      </c>
      <c r="X46" s="188">
        <f t="shared" ref="X46:AT46" si="6">(SUM(X15:X31))/$BO$10</f>
        <v>0</v>
      </c>
      <c r="Y46" s="188">
        <f t="shared" si="6"/>
        <v>0</v>
      </c>
      <c r="Z46" s="188">
        <f t="shared" si="6"/>
        <v>0</v>
      </c>
      <c r="AA46" s="188">
        <f t="shared" si="6"/>
        <v>0</v>
      </c>
      <c r="AB46" s="188">
        <f t="shared" si="6"/>
        <v>0</v>
      </c>
      <c r="AC46" s="188">
        <f t="shared" si="6"/>
        <v>0</v>
      </c>
      <c r="AD46" s="188">
        <f t="shared" si="6"/>
        <v>0</v>
      </c>
      <c r="AE46" s="188">
        <f t="shared" si="6"/>
        <v>0</v>
      </c>
      <c r="AF46" s="188">
        <f t="shared" si="6"/>
        <v>0</v>
      </c>
      <c r="AG46" s="188">
        <f t="shared" si="6"/>
        <v>0</v>
      </c>
      <c r="AH46" s="188">
        <f t="shared" si="6"/>
        <v>0</v>
      </c>
      <c r="AI46" s="188">
        <f t="shared" si="6"/>
        <v>0</v>
      </c>
      <c r="AJ46" s="188">
        <f t="shared" si="6"/>
        <v>0</v>
      </c>
      <c r="AK46" s="188">
        <f t="shared" si="6"/>
        <v>0</v>
      </c>
      <c r="AL46" s="188">
        <f t="shared" si="6"/>
        <v>0</v>
      </c>
      <c r="AM46" s="188">
        <f t="shared" si="6"/>
        <v>0</v>
      </c>
      <c r="AN46" s="188">
        <f t="shared" si="6"/>
        <v>0</v>
      </c>
      <c r="AO46" s="188">
        <f t="shared" si="6"/>
        <v>0</v>
      </c>
      <c r="AP46" s="188">
        <f t="shared" si="6"/>
        <v>0</v>
      </c>
      <c r="AQ46" s="188">
        <f t="shared" si="6"/>
        <v>0</v>
      </c>
      <c r="AR46" s="188">
        <f t="shared" si="6"/>
        <v>0</v>
      </c>
      <c r="AS46" s="188">
        <f t="shared" si="6"/>
        <v>0</v>
      </c>
      <c r="AT46" s="188">
        <f t="shared" si="6"/>
        <v>0</v>
      </c>
      <c r="AU46" s="188">
        <f>(SUM(AU15:AU45))/$BO$10</f>
        <v>6.5483870967741939</v>
      </c>
      <c r="AV46" s="188">
        <f>(SUM(AV15:AV45))/$BO$10</f>
        <v>11.790322580645162</v>
      </c>
      <c r="AW46" s="188">
        <f>(SUM(AW15:AW45))/$BO$10</f>
        <v>14.46774193548387</v>
      </c>
      <c r="AX46" s="188">
        <f>(SUM(AX15:AX31))/$BO$10</f>
        <v>0</v>
      </c>
      <c r="AY46" s="188">
        <f>(SUM(AY15:AY31))/$BO$10</f>
        <v>0</v>
      </c>
      <c r="AZ46" s="188">
        <f>(SUM(AZ15:AZ31))/$BO$10</f>
        <v>0</v>
      </c>
      <c r="BA46" s="190">
        <f t="shared" ref="BA46:BG46" si="7">(SUM(BA15:BA45))/$BO$10</f>
        <v>0</v>
      </c>
      <c r="BB46" s="190">
        <f t="shared" si="7"/>
        <v>12.903225806451612</v>
      </c>
      <c r="BC46" s="190">
        <f t="shared" ca="1" si="7"/>
        <v>22.322580645161292</v>
      </c>
      <c r="BD46" s="190">
        <f t="shared" si="7"/>
        <v>14.46774193548387</v>
      </c>
      <c r="BE46" s="190">
        <f t="shared" si="7"/>
        <v>2</v>
      </c>
      <c r="BF46" s="190">
        <f t="shared" si="7"/>
        <v>2</v>
      </c>
      <c r="BG46" s="190">
        <f t="shared" si="7"/>
        <v>0</v>
      </c>
      <c r="BH46" s="113"/>
      <c r="BI46" s="677"/>
      <c r="BJ46" s="678"/>
      <c r="BK46" s="678"/>
      <c r="BL46" s="678"/>
      <c r="BM46" s="678"/>
      <c r="BN46" s="678"/>
      <c r="BO46" s="678"/>
      <c r="BP46" s="678"/>
      <c r="BQ46" s="678"/>
      <c r="BR46" s="678"/>
      <c r="BS46" s="679"/>
    </row>
    <row r="47" spans="1:71" s="20" customFormat="1" thickTop="1" thickBot="1">
      <c r="A47" s="703" t="s">
        <v>116</v>
      </c>
      <c r="B47" s="704"/>
      <c r="C47" s="705"/>
      <c r="D47" s="191" t="e">
        <f t="shared" ref="D47:J47" si="8">D46/BK19</f>
        <v>#DIV/0!</v>
      </c>
      <c r="E47" s="191">
        <f t="shared" si="8"/>
        <v>0.54121863799283154</v>
      </c>
      <c r="F47" s="191">
        <f t="shared" ca="1" si="8"/>
        <v>0.22287390029325513</v>
      </c>
      <c r="G47" s="191" t="e">
        <f t="shared" si="8"/>
        <v>#DIV/0!</v>
      </c>
      <c r="H47" s="191" t="e">
        <f t="shared" si="8"/>
        <v>#DIV/0!</v>
      </c>
      <c r="I47" s="191" t="e">
        <f t="shared" si="8"/>
        <v>#DIV/0!</v>
      </c>
      <c r="J47" s="191" t="e">
        <f t="shared" si="8"/>
        <v>#DIV/0!</v>
      </c>
      <c r="K47" s="191" t="e">
        <f t="shared" ref="K47:Q47" si="9">K46/BK20</f>
        <v>#DIV/0!</v>
      </c>
      <c r="L47" s="191" t="e">
        <f t="shared" si="9"/>
        <v>#DIV/0!</v>
      </c>
      <c r="M47" s="191">
        <f t="shared" si="9"/>
        <v>0.52473118279569897</v>
      </c>
      <c r="N47" s="191" t="e">
        <f t="shared" si="9"/>
        <v>#DIV/0!</v>
      </c>
      <c r="O47" s="191" t="e">
        <f t="shared" si="9"/>
        <v>#DIV/0!</v>
      </c>
      <c r="P47" s="191" t="e">
        <f t="shared" si="9"/>
        <v>#DIV/0!</v>
      </c>
      <c r="Q47" s="191" t="e">
        <f t="shared" si="9"/>
        <v>#DIV/0!</v>
      </c>
      <c r="R47" s="191" t="e">
        <f t="shared" ref="R47:X47" si="10">R46/BK16</f>
        <v>#DIV/0!</v>
      </c>
      <c r="S47" s="191">
        <f t="shared" si="10"/>
        <v>0.65322580645161288</v>
      </c>
      <c r="T47" s="191" t="e">
        <f t="shared" si="10"/>
        <v>#DIV/0!</v>
      </c>
      <c r="U47" s="191" t="e">
        <f t="shared" si="10"/>
        <v>#DIV/0!</v>
      </c>
      <c r="V47" s="191">
        <f t="shared" si="10"/>
        <v>1</v>
      </c>
      <c r="W47" s="191">
        <f t="shared" si="10"/>
        <v>1</v>
      </c>
      <c r="X47" s="191" t="e">
        <f t="shared" si="10"/>
        <v>#DIV/0!</v>
      </c>
      <c r="Y47" s="192" t="e">
        <f t="shared" ref="Y47:AE47" si="11">Y46/BK17</f>
        <v>#DIV/0!</v>
      </c>
      <c r="Z47" s="192" t="e">
        <f t="shared" si="11"/>
        <v>#DIV/0!</v>
      </c>
      <c r="AA47" s="192" t="e">
        <f t="shared" si="11"/>
        <v>#DIV/0!</v>
      </c>
      <c r="AB47" s="192" t="e">
        <f t="shared" si="11"/>
        <v>#DIV/0!</v>
      </c>
      <c r="AC47" s="192" t="e">
        <f t="shared" si="11"/>
        <v>#DIV/0!</v>
      </c>
      <c r="AD47" s="192" t="e">
        <f t="shared" si="11"/>
        <v>#DIV/0!</v>
      </c>
      <c r="AE47" s="192" t="e">
        <f t="shared" si="11"/>
        <v>#DIV/0!</v>
      </c>
      <c r="AF47" s="193" t="e">
        <f t="shared" ref="AF47:AL47" si="12">AF46/BK18</f>
        <v>#DIV/0!</v>
      </c>
      <c r="AG47" s="193" t="e">
        <f t="shared" si="12"/>
        <v>#DIV/0!</v>
      </c>
      <c r="AH47" s="193" t="e">
        <f t="shared" si="12"/>
        <v>#DIV/0!</v>
      </c>
      <c r="AI47" s="193" t="e">
        <f t="shared" si="12"/>
        <v>#DIV/0!</v>
      </c>
      <c r="AJ47" s="193" t="e">
        <f t="shared" si="12"/>
        <v>#DIV/0!</v>
      </c>
      <c r="AK47" s="193" t="e">
        <f t="shared" si="12"/>
        <v>#DIV/0!</v>
      </c>
      <c r="AL47" s="193" t="e">
        <f t="shared" si="12"/>
        <v>#DIV/0!</v>
      </c>
      <c r="AM47" s="194" t="e">
        <f t="shared" ref="AM47:AS47" si="13">AM46/BK21</f>
        <v>#DIV/0!</v>
      </c>
      <c r="AN47" s="194" t="e">
        <f t="shared" si="13"/>
        <v>#DIV/0!</v>
      </c>
      <c r="AO47" s="194" t="e">
        <f t="shared" si="13"/>
        <v>#DIV/0!</v>
      </c>
      <c r="AP47" s="194" t="e">
        <f t="shared" si="13"/>
        <v>#DIV/0!</v>
      </c>
      <c r="AQ47" s="194" t="e">
        <f t="shared" si="13"/>
        <v>#DIV/0!</v>
      </c>
      <c r="AR47" s="194" t="e">
        <f t="shared" si="13"/>
        <v>#DIV/0!</v>
      </c>
      <c r="AS47" s="194" t="e">
        <f t="shared" si="13"/>
        <v>#DIV/0!</v>
      </c>
      <c r="AT47" s="195" t="e">
        <f t="shared" ref="AT47:AZ47" si="14">AT46/BK22</f>
        <v>#DIV/0!</v>
      </c>
      <c r="AU47" s="195">
        <f t="shared" si="14"/>
        <v>0.65483870967741942</v>
      </c>
      <c r="AV47" s="195">
        <f t="shared" si="14"/>
        <v>0.49126344086021506</v>
      </c>
      <c r="AW47" s="195">
        <f t="shared" si="14"/>
        <v>0.55645161290322576</v>
      </c>
      <c r="AX47" s="195" t="e">
        <f t="shared" si="14"/>
        <v>#DIV/0!</v>
      </c>
      <c r="AY47" s="195" t="e">
        <f t="shared" si="14"/>
        <v>#DIV/0!</v>
      </c>
      <c r="AZ47" s="195" t="e">
        <f t="shared" si="14"/>
        <v>#DIV/0!</v>
      </c>
      <c r="BA47" s="196" t="e">
        <f t="shared" ref="BA47:BG47" si="15">BA46/BK24</f>
        <v>#DIV/0!</v>
      </c>
      <c r="BB47" s="196">
        <f t="shared" si="15"/>
        <v>0.6294256490952006</v>
      </c>
      <c r="BC47" s="196">
        <f t="shared" ca="1" si="15"/>
        <v>0.50163102573396157</v>
      </c>
      <c r="BD47" s="196">
        <f t="shared" si="15"/>
        <v>0.55645161290322576</v>
      </c>
      <c r="BE47" s="196">
        <f t="shared" si="15"/>
        <v>1</v>
      </c>
      <c r="BF47" s="196">
        <f t="shared" si="15"/>
        <v>1</v>
      </c>
      <c r="BG47" s="196" t="e">
        <f t="shared" si="15"/>
        <v>#DIV/0!</v>
      </c>
      <c r="BH47" s="197"/>
      <c r="BI47" s="680"/>
      <c r="BJ47" s="681"/>
      <c r="BK47" s="681"/>
      <c r="BL47" s="681"/>
      <c r="BM47" s="681"/>
      <c r="BN47" s="681"/>
      <c r="BO47" s="681"/>
      <c r="BP47" s="681"/>
      <c r="BQ47" s="681"/>
      <c r="BR47" s="681"/>
      <c r="BS47" s="682"/>
    </row>
    <row r="48" spans="1:71" s="20" customFormat="1" ht="13.5" thickTop="1">
      <c r="B48" s="198"/>
      <c r="L48" s="199"/>
      <c r="BA48" s="200"/>
      <c r="BC48" s="201"/>
      <c r="BE48" s="201"/>
      <c r="BF48" s="201"/>
      <c r="BG48" s="201"/>
    </row>
    <row r="49" spans="1:72" s="20" customFormat="1" ht="12.75">
      <c r="A49" s="706" t="s">
        <v>117</v>
      </c>
      <c r="B49" s="706"/>
      <c r="C49" s="707" t="s">
        <v>587</v>
      </c>
      <c r="D49" s="707"/>
      <c r="E49" s="707"/>
      <c r="F49" s="707"/>
      <c r="G49" s="707"/>
      <c r="H49" s="203"/>
      <c r="I49" s="203"/>
      <c r="J49" s="706"/>
      <c r="K49" s="706"/>
      <c r="L49" s="706"/>
      <c r="M49" s="706"/>
      <c r="N49" s="706"/>
      <c r="O49" s="706"/>
      <c r="P49" s="706"/>
      <c r="Q49" s="706"/>
      <c r="R49" s="706"/>
      <c r="S49" s="706"/>
      <c r="T49" s="706"/>
      <c r="U49" s="706"/>
      <c r="V49" s="706"/>
      <c r="W49" s="706"/>
      <c r="X49" s="706"/>
      <c r="Z49" s="204"/>
      <c r="AA49" s="709" t="s">
        <v>201</v>
      </c>
      <c r="AB49" s="709"/>
      <c r="AC49" s="709"/>
      <c r="AD49" s="709"/>
      <c r="AE49" s="709"/>
      <c r="AF49" s="709"/>
      <c r="AG49" s="709"/>
      <c r="AH49" s="709"/>
      <c r="AI49" s="709"/>
      <c r="AJ49" s="709"/>
      <c r="AK49" s="709"/>
      <c r="AL49" s="709"/>
      <c r="AM49" s="709"/>
      <c r="AN49" s="709"/>
      <c r="AO49" s="709"/>
      <c r="AP49" s="709"/>
      <c r="AQ49" s="709"/>
      <c r="AR49" s="709"/>
      <c r="AS49" s="709"/>
      <c r="AT49" s="709"/>
      <c r="AU49" s="709"/>
      <c r="AV49" s="709"/>
      <c r="AW49" s="709"/>
      <c r="AX49" s="709"/>
      <c r="AY49" s="709"/>
      <c r="AZ49" s="709"/>
      <c r="BA49" s="709"/>
      <c r="BB49" s="709"/>
      <c r="BC49" s="709"/>
      <c r="BD49" s="709"/>
      <c r="BE49" s="709"/>
      <c r="BF49" s="709"/>
      <c r="BG49" s="709"/>
      <c r="BH49" s="708"/>
      <c r="BI49" s="708"/>
      <c r="BJ49" s="708"/>
      <c r="BK49" s="708"/>
      <c r="BL49" s="708"/>
      <c r="BM49" s="708"/>
      <c r="BN49" s="708"/>
      <c r="BO49" s="205"/>
      <c r="BP49" s="706" t="s">
        <v>120</v>
      </c>
      <c r="BQ49" s="706"/>
      <c r="BR49" s="706"/>
      <c r="BS49" s="706"/>
    </row>
    <row r="50" spans="1:72" s="20" customFormat="1" ht="12.75">
      <c r="B50" s="198"/>
    </row>
    <row r="51" spans="1:72" s="20" customFormat="1" ht="12.75">
      <c r="B51" s="206" t="s">
        <v>121</v>
      </c>
      <c r="G51" s="709" t="s">
        <v>122</v>
      </c>
      <c r="H51" s="709"/>
      <c r="I51" s="709"/>
      <c r="J51" s="709"/>
      <c r="K51" s="709"/>
      <c r="L51" s="709"/>
      <c r="M51" s="709"/>
      <c r="N51" s="709"/>
      <c r="O51" s="709"/>
      <c r="P51" s="709"/>
      <c r="Q51" s="709"/>
      <c r="R51" s="709"/>
      <c r="S51" s="709"/>
      <c r="T51" s="709"/>
      <c r="U51" s="709"/>
      <c r="V51" s="709"/>
      <c r="W51" s="709"/>
      <c r="AE51" s="710" t="s">
        <v>202</v>
      </c>
      <c r="AF51" s="710"/>
      <c r="AG51" s="710"/>
      <c r="AH51" s="710"/>
      <c r="AI51" s="710"/>
      <c r="AJ51" s="710"/>
      <c r="AK51" s="710"/>
      <c r="AL51" s="710"/>
      <c r="AM51" s="710"/>
      <c r="AN51" s="710"/>
      <c r="AO51" s="710"/>
      <c r="AP51" s="710"/>
      <c r="AQ51" s="710"/>
      <c r="AR51" s="710"/>
      <c r="AS51" s="710"/>
      <c r="AT51" s="710"/>
      <c r="AU51" s="710"/>
      <c r="AV51" s="710"/>
      <c r="AW51" s="710"/>
      <c r="AX51" s="710"/>
      <c r="AY51" s="710"/>
      <c r="AZ51" s="710"/>
      <c r="BA51" s="710"/>
      <c r="BB51" s="710"/>
      <c r="BC51" s="710"/>
      <c r="BD51" s="710"/>
      <c r="BE51" s="710"/>
      <c r="BF51" s="710"/>
      <c r="BG51" s="710"/>
      <c r="BN51" s="711" t="s">
        <v>124</v>
      </c>
      <c r="BO51" s="711"/>
      <c r="BP51" s="711"/>
      <c r="BQ51" s="711"/>
      <c r="BR51" s="711"/>
      <c r="BS51" s="204"/>
      <c r="BT51" s="204"/>
    </row>
    <row r="52" spans="1:72" s="20" customFormat="1" ht="12.75">
      <c r="B52" s="198"/>
    </row>
    <row r="53" spans="1:72" s="20" customFormat="1" ht="15" thickBot="1">
      <c r="B53" s="198"/>
      <c r="BH53" s="46"/>
      <c r="BI53" s="46"/>
      <c r="BJ53" s="46"/>
      <c r="BR53"/>
    </row>
    <row r="54" spans="1:72" s="20" customFormat="1" ht="15" thickTop="1">
      <c r="B54" s="198"/>
      <c r="BH54" s="40"/>
      <c r="BI54" s="40"/>
      <c r="BJ54" s="40"/>
      <c r="BK54" s="207" t="str">
        <f t="shared" ref="BK54:BQ54" si="16">BK15</f>
        <v>a1</v>
      </c>
      <c r="BL54" s="207" t="str">
        <f t="shared" si="16"/>
        <v>a2</v>
      </c>
      <c r="BM54" s="207" t="str">
        <f t="shared" si="16"/>
        <v>b2</v>
      </c>
      <c r="BN54" s="207" t="str">
        <f t="shared" si="16"/>
        <v>b3</v>
      </c>
      <c r="BO54" s="207" t="str">
        <f t="shared" si="16"/>
        <v>c1</v>
      </c>
      <c r="BP54" s="207" t="str">
        <f t="shared" si="16"/>
        <v>d1</v>
      </c>
      <c r="BQ54" s="207">
        <f t="shared" si="16"/>
        <v>0</v>
      </c>
      <c r="BR54"/>
      <c r="BS54" s="208"/>
    </row>
    <row r="55" spans="1:72" s="20" customFormat="1">
      <c r="B55" s="198"/>
      <c r="BH55" s="209"/>
      <c r="BI55" s="210"/>
      <c r="BJ55" s="210"/>
      <c r="BK55" s="231">
        <v>0.2</v>
      </c>
      <c r="BL55" s="231">
        <v>0.2</v>
      </c>
      <c r="BM55" s="231">
        <v>0.2</v>
      </c>
      <c r="BN55" s="231">
        <v>0.2</v>
      </c>
      <c r="BO55" s="231">
        <v>0.2</v>
      </c>
      <c r="BP55" s="231">
        <v>0.2</v>
      </c>
      <c r="BQ55" s="231">
        <v>0.2</v>
      </c>
      <c r="BR55"/>
    </row>
    <row r="56" spans="1:72" s="20" customFormat="1">
      <c r="B56" s="198"/>
      <c r="BH56" s="46"/>
      <c r="BI56" s="212"/>
      <c r="BJ56" s="212"/>
      <c r="BK56" s="231">
        <v>0.8</v>
      </c>
      <c r="BL56" s="231">
        <v>0.8</v>
      </c>
      <c r="BM56" s="231">
        <v>0.8</v>
      </c>
      <c r="BN56" s="231">
        <v>0.8</v>
      </c>
      <c r="BO56" s="231">
        <v>0.8</v>
      </c>
      <c r="BP56" s="231">
        <v>0.8</v>
      </c>
      <c r="BQ56" s="231">
        <v>0.8</v>
      </c>
      <c r="BR56"/>
    </row>
    <row r="57" spans="1:72" s="20" customFormat="1" ht="15" customHeight="1" thickBot="1">
      <c r="B57" s="198"/>
      <c r="BE57"/>
      <c r="BK57" s="213" t="e">
        <f t="shared" ref="BK57:BQ57" si="17">BA47</f>
        <v>#DIV/0!</v>
      </c>
      <c r="BL57" s="213">
        <f t="shared" si="17"/>
        <v>0.6294256490952006</v>
      </c>
      <c r="BM57" s="213">
        <f t="shared" ca="1" si="17"/>
        <v>0.50163102573396157</v>
      </c>
      <c r="BN57" s="213">
        <f t="shared" si="17"/>
        <v>0.55645161290322576</v>
      </c>
      <c r="BO57" s="213">
        <f t="shared" si="17"/>
        <v>1</v>
      </c>
      <c r="BP57" s="213">
        <f t="shared" si="17"/>
        <v>1</v>
      </c>
      <c r="BQ57" s="213" t="e">
        <f t="shared" si="17"/>
        <v>#DIV/0!</v>
      </c>
      <c r="BR57"/>
    </row>
    <row r="58" spans="1:72" s="11" customFormat="1" ht="12" thickTop="1">
      <c r="B58" s="214"/>
    </row>
  </sheetData>
  <protectedRanges>
    <protectedRange sqref="AX21:AZ45 AZ48 E45 H21:J45 L45 O21:Q45 X21:AR45 T21:U45 BH15:BH47 B46:BG47" name="نطاق3"/>
    <protectedRange sqref="C49" name="نطاق4_1"/>
    <protectedRange sqref="BK57:BQ57 C27:C45" name="نطاق3_1"/>
    <protectedRange sqref="C15 C20:C22" name="نطاق3_1_1"/>
    <protectedRange sqref="C17:C18" name="نطاق3_1_1_1"/>
    <protectedRange sqref="B15" name="نطاق3_1_2"/>
    <protectedRange sqref="AX16:AZ20 AT15:AT45 AU15:BG15 AU16:AW45 H16:J20 AS16:AS45 D15:D28 K16:K45 O16:Q20 M16:N45 L16:L44 D30:D45 E30:E44 F30:G45 D29:G29 X16:AR20 V16:W45 E15:R15 T16:U20 R16:R45 BA16:BG45 E16:G28 T15:AS15 S15:S45" name="نطاق3_2"/>
    <protectedRange sqref="C10" name="نطاق2_1_1"/>
  </protectedRanges>
  <mergeCells count="60">
    <mergeCell ref="BH49:BN49"/>
    <mergeCell ref="BP49:BS49"/>
    <mergeCell ref="G51:W51"/>
    <mergeCell ref="AE51:BG51"/>
    <mergeCell ref="BN51:BR51"/>
    <mergeCell ref="AA49:BG49"/>
    <mergeCell ref="A46:C46"/>
    <mergeCell ref="A47:C47"/>
    <mergeCell ref="A49:B49"/>
    <mergeCell ref="C49:G49"/>
    <mergeCell ref="J49:X49"/>
    <mergeCell ref="BI29:BS47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0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4.25" customWidth="1"/>
    <col min="58" max="58" width="5.125" bestFit="1" customWidth="1"/>
    <col min="59" max="59" width="5.125" customWidth="1"/>
    <col min="60" max="61" width="4.25" bestFit="1" customWidth="1"/>
    <col min="62" max="62" width="7.375" bestFit="1" customWidth="1"/>
    <col min="63" max="63" width="5.75" bestFit="1" customWidth="1"/>
    <col min="64" max="64" width="2" customWidth="1"/>
    <col min="65" max="65" width="8" bestFit="1" customWidth="1"/>
    <col min="66" max="67" width="8" customWidth="1"/>
    <col min="68" max="68" width="5.25" bestFit="1" customWidth="1"/>
    <col min="69" max="70" width="5.25" customWidth="1"/>
    <col min="71" max="71" width="7" bestFit="1" customWidth="1"/>
    <col min="72" max="72" width="5.25" customWidth="1"/>
    <col min="73" max="74" width="5.25" bestFit="1" customWidth="1"/>
  </cols>
  <sheetData>
    <row r="1" spans="1:76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  <c r="BU1" s="631"/>
      <c r="BV1" s="631"/>
      <c r="BW1" s="631"/>
      <c r="BX1" s="3"/>
    </row>
    <row r="2" spans="1:76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629"/>
      <c r="BU2" s="629"/>
      <c r="BV2" s="629"/>
      <c r="BW2" s="629"/>
      <c r="BX2" s="4"/>
    </row>
    <row r="3" spans="1:76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33"/>
      <c r="BV3" s="633"/>
      <c r="BW3" s="633"/>
      <c r="BX3" s="6"/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</row>
    <row r="6" spans="1:76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</row>
    <row r="7" spans="1:76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635"/>
    </row>
    <row r="8" spans="1:76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J8" s="635"/>
    </row>
    <row r="9" spans="1:76" s="20" customFormat="1" ht="20.25" customHeight="1" thickTop="1" thickBot="1">
      <c r="A9" s="637" t="s">
        <v>24</v>
      </c>
      <c r="B9" s="638"/>
      <c r="C9" s="21" t="s">
        <v>589</v>
      </c>
      <c r="D9" s="639" t="s">
        <v>590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 t="s">
        <v>28</v>
      </c>
      <c r="AF9" s="18"/>
      <c r="AG9" s="18"/>
      <c r="AH9" s="18" t="s">
        <v>237</v>
      </c>
      <c r="AI9" s="18" t="s">
        <v>28</v>
      </c>
      <c r="AJ9" s="18"/>
      <c r="AK9" s="18"/>
      <c r="AL9" s="18" t="s">
        <v>237</v>
      </c>
      <c r="AM9" s="18" t="s">
        <v>237</v>
      </c>
      <c r="AN9" s="636"/>
      <c r="AO9" s="636"/>
      <c r="AP9" s="636"/>
      <c r="AQ9" s="636"/>
      <c r="BJ9" s="644"/>
      <c r="BK9" s="644"/>
      <c r="BL9" s="644"/>
      <c r="BM9" s="644"/>
      <c r="BN9" s="25"/>
      <c r="BO9" s="25"/>
      <c r="BP9" s="26"/>
      <c r="BQ9" s="26">
        <v>234</v>
      </c>
      <c r="BR9" s="26"/>
      <c r="BS9" s="26"/>
      <c r="BT9" s="26"/>
      <c r="BU9" s="644" t="s">
        <v>30</v>
      </c>
      <c r="BV9" s="644"/>
      <c r="BW9" s="645"/>
    </row>
    <row r="10" spans="1:76" s="20" customFormat="1" ht="17.25" thickTop="1" thickBot="1">
      <c r="A10" s="652" t="s">
        <v>31</v>
      </c>
      <c r="B10" s="653"/>
      <c r="C10" s="235" t="s">
        <v>591</v>
      </c>
      <c r="D10" s="654" t="s">
        <v>592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5"/>
      <c r="BJ10" s="658"/>
      <c r="BK10" s="658"/>
      <c r="BL10" s="658"/>
      <c r="BM10" s="658"/>
      <c r="BN10" s="36"/>
      <c r="BO10" s="36"/>
      <c r="BP10" s="37"/>
      <c r="BQ10" s="37">
        <v>23</v>
      </c>
      <c r="BR10" s="37"/>
      <c r="BS10" s="37"/>
      <c r="BT10" s="37"/>
      <c r="BU10" s="658" t="s">
        <v>34</v>
      </c>
      <c r="BV10" s="658"/>
      <c r="BW10" s="659"/>
    </row>
    <row r="11" spans="1:76" s="20" customFormat="1" ht="17.25" thickTop="1" thickBot="1">
      <c r="A11" s="646" t="s">
        <v>35</v>
      </c>
      <c r="B11" s="646"/>
      <c r="C11" s="38" t="s">
        <v>593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39"/>
      <c r="BK11" s="651" t="s">
        <v>38</v>
      </c>
      <c r="BL11" s="651"/>
      <c r="BM11" s="651"/>
      <c r="BN11" s="651"/>
      <c r="BO11" s="651"/>
      <c r="BP11" s="651"/>
      <c r="BQ11" s="40"/>
      <c r="BR11" s="40"/>
      <c r="BS11" s="41"/>
      <c r="BT11" s="41"/>
      <c r="BU11" s="651" t="s">
        <v>131</v>
      </c>
      <c r="BV11" s="651"/>
      <c r="BW11" s="651"/>
    </row>
    <row r="12" spans="1:76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1"/>
      <c r="BJ12" s="44"/>
      <c r="BK12" s="45"/>
      <c r="BL12" s="45"/>
      <c r="BM12" s="45"/>
      <c r="BN12" s="45"/>
      <c r="BO12" s="45"/>
      <c r="BP12" s="45"/>
      <c r="BQ12" s="45"/>
      <c r="BR12" s="45"/>
      <c r="BS12" s="662"/>
      <c r="BT12" s="662"/>
      <c r="BU12" s="662"/>
      <c r="BV12" s="662"/>
      <c r="BW12" s="662"/>
      <c r="BX12" s="46"/>
    </row>
    <row r="13" spans="1:76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594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1"/>
      <c r="BH13" s="671"/>
      <c r="BI13" s="672"/>
      <c r="BJ13" s="57"/>
      <c r="BK13" s="683" t="s">
        <v>51</v>
      </c>
      <c r="BL13" s="684"/>
      <c r="BM13" s="684"/>
      <c r="BN13" s="684"/>
      <c r="BO13" s="684"/>
      <c r="BP13" s="684"/>
      <c r="BQ13" s="58"/>
      <c r="BR13" s="58"/>
      <c r="BS13" s="684" t="s">
        <v>52</v>
      </c>
      <c r="BT13" s="684"/>
      <c r="BU13" s="684"/>
      <c r="BV13" s="684"/>
      <c r="BW13" s="685"/>
    </row>
    <row r="14" spans="1:76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11</v>
      </c>
      <c r="H14" s="61" t="s">
        <v>15</v>
      </c>
      <c r="I14" s="61" t="s">
        <v>19</v>
      </c>
      <c r="J14" s="62" t="s">
        <v>22</v>
      </c>
      <c r="K14" s="59" t="s">
        <v>6</v>
      </c>
      <c r="L14" s="59" t="s">
        <v>7</v>
      </c>
      <c r="M14" s="59" t="s">
        <v>10</v>
      </c>
      <c r="N14" s="59" t="s">
        <v>11</v>
      </c>
      <c r="O14" s="60" t="s">
        <v>15</v>
      </c>
      <c r="P14" s="60" t="s">
        <v>19</v>
      </c>
      <c r="Q14" s="62" t="s">
        <v>22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14</v>
      </c>
      <c r="W14" s="60" t="s">
        <v>17</v>
      </c>
      <c r="X14" s="62" t="s">
        <v>22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19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18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21</v>
      </c>
      <c r="AS14" s="66" t="s">
        <v>22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11</v>
      </c>
      <c r="BE14" s="69" t="s">
        <v>14</v>
      </c>
      <c r="BF14" s="61" t="s">
        <v>17</v>
      </c>
      <c r="BG14" s="61" t="s">
        <v>18</v>
      </c>
      <c r="BH14" s="61" t="s">
        <v>21</v>
      </c>
      <c r="BI14" s="62" t="s">
        <v>22</v>
      </c>
      <c r="BJ14" s="57" t="s">
        <v>53</v>
      </c>
    </row>
    <row r="15" spans="1:76" s="20" customFormat="1" ht="16.5" thickTop="1" thickBot="1">
      <c r="A15" s="215">
        <v>1</v>
      </c>
      <c r="B15" s="392">
        <v>321205265</v>
      </c>
      <c r="C15" s="393" t="s">
        <v>413</v>
      </c>
      <c r="D15" s="394">
        <v>4</v>
      </c>
      <c r="E15" s="110"/>
      <c r="F15" s="395"/>
      <c r="G15" s="395">
        <v>2</v>
      </c>
      <c r="H15" s="396"/>
      <c r="I15" s="396"/>
      <c r="J15" s="397">
        <v>1</v>
      </c>
      <c r="K15" s="84"/>
      <c r="L15" s="84">
        <v>4.5</v>
      </c>
      <c r="M15" s="84"/>
      <c r="N15" s="84">
        <v>1.5</v>
      </c>
      <c r="O15" s="89"/>
      <c r="P15" s="89"/>
      <c r="Q15" s="133">
        <v>1.5</v>
      </c>
      <c r="R15" s="83"/>
      <c r="S15" s="84"/>
      <c r="T15" s="83"/>
      <c r="U15" s="83"/>
      <c r="V15" s="89">
        <v>1</v>
      </c>
      <c r="W15" s="89">
        <v>1</v>
      </c>
      <c r="X15" s="133"/>
      <c r="Y15" s="84"/>
      <c r="Z15" s="89"/>
      <c r="AA15" s="89"/>
      <c r="AB15" s="90"/>
      <c r="AC15" s="90"/>
      <c r="AD15" s="90"/>
      <c r="AE15" s="85">
        <v>4</v>
      </c>
      <c r="AF15" s="106"/>
      <c r="AG15" s="99"/>
      <c r="AH15" s="99"/>
      <c r="AI15" s="99"/>
      <c r="AJ15" s="83"/>
      <c r="AK15" s="111">
        <v>3</v>
      </c>
      <c r="AL15" s="99"/>
      <c r="AM15" s="219"/>
      <c r="AN15" s="99"/>
      <c r="AO15" s="99"/>
      <c r="AP15" s="99"/>
      <c r="AQ15" s="99"/>
      <c r="AR15" s="94">
        <v>11</v>
      </c>
      <c r="AS15" s="242">
        <v>6</v>
      </c>
      <c r="AT15" s="102">
        <v>10</v>
      </c>
      <c r="AU15" s="103"/>
      <c r="AV15" s="103">
        <v>9</v>
      </c>
      <c r="AW15" s="221">
        <v>15</v>
      </c>
      <c r="AX15" s="106"/>
      <c r="AY15" s="99"/>
      <c r="AZ15" s="107"/>
      <c r="BA15" s="108">
        <f>AT15+AM15+AF15+Y15+R15+K15+D15</f>
        <v>14</v>
      </c>
      <c r="BB15" s="109">
        <f t="shared" ref="BB15:BD30" si="0">AU15+AN15+AG15+Z15+S15+L15+E15</f>
        <v>4.5</v>
      </c>
      <c r="BC15" s="109">
        <f t="shared" si="0"/>
        <v>9</v>
      </c>
      <c r="BD15" s="109">
        <f t="shared" si="0"/>
        <v>18.5</v>
      </c>
      <c r="BE15" s="109">
        <v>1</v>
      </c>
      <c r="BF15" s="109">
        <f t="shared" ref="BF15:BF37" si="1">AX15+AQ15+AJ15+AC15+V15+O15+H15</f>
        <v>1</v>
      </c>
      <c r="BG15" s="109">
        <v>3</v>
      </c>
      <c r="BH15" s="109">
        <v>11</v>
      </c>
      <c r="BI15" s="108">
        <v>9</v>
      </c>
      <c r="BJ15" s="113">
        <f t="shared" ref="BJ15:BJ38" si="2">SUM(BA15:BI15)</f>
        <v>71</v>
      </c>
      <c r="BK15" s="114" t="s">
        <v>50</v>
      </c>
      <c r="BL15" s="115"/>
      <c r="BM15" s="116" t="s">
        <v>6</v>
      </c>
      <c r="BN15" s="116" t="s">
        <v>7</v>
      </c>
      <c r="BO15" s="116" t="s">
        <v>10</v>
      </c>
      <c r="BP15" s="117" t="s">
        <v>11</v>
      </c>
      <c r="BQ15" s="117" t="s">
        <v>14</v>
      </c>
      <c r="BR15" s="117" t="s">
        <v>17</v>
      </c>
      <c r="BS15" s="117" t="s">
        <v>18</v>
      </c>
      <c r="BT15" s="118" t="s">
        <v>21</v>
      </c>
      <c r="BU15" s="119" t="s">
        <v>22</v>
      </c>
      <c r="BV15" s="40"/>
      <c r="BW15" s="40"/>
    </row>
    <row r="16" spans="1:76" s="20" customFormat="1" ht="15.75" thickBot="1">
      <c r="A16" s="215">
        <v>2</v>
      </c>
      <c r="B16" s="398">
        <v>321205418</v>
      </c>
      <c r="C16" s="399" t="s">
        <v>533</v>
      </c>
      <c r="D16" s="394">
        <v>3.5</v>
      </c>
      <c r="E16" s="394"/>
      <c r="F16" s="395"/>
      <c r="G16" s="395">
        <v>1.5</v>
      </c>
      <c r="H16" s="400"/>
      <c r="I16" s="400"/>
      <c r="J16" s="401">
        <v>1.5</v>
      </c>
      <c r="K16" s="84"/>
      <c r="L16" s="84">
        <v>4.5</v>
      </c>
      <c r="M16" s="84"/>
      <c r="N16" s="84">
        <v>1.5</v>
      </c>
      <c r="O16" s="89"/>
      <c r="P16" s="89"/>
      <c r="Q16" s="133">
        <v>1</v>
      </c>
      <c r="R16" s="126"/>
      <c r="S16" s="84"/>
      <c r="T16" s="126"/>
      <c r="U16" s="126"/>
      <c r="V16" s="89">
        <v>1</v>
      </c>
      <c r="W16" s="89">
        <v>1</v>
      </c>
      <c r="X16" s="133"/>
      <c r="Y16" s="84"/>
      <c r="Z16" s="89"/>
      <c r="AA16" s="89"/>
      <c r="AB16" s="90"/>
      <c r="AC16" s="90"/>
      <c r="AD16" s="90"/>
      <c r="AE16" s="127">
        <v>4</v>
      </c>
      <c r="AF16" s="132"/>
      <c r="AG16" s="90"/>
      <c r="AH16" s="90"/>
      <c r="AI16" s="90"/>
      <c r="AJ16" s="126"/>
      <c r="AK16" s="223">
        <v>3</v>
      </c>
      <c r="AL16" s="90"/>
      <c r="AM16" s="224"/>
      <c r="AN16" s="90"/>
      <c r="AO16" s="90"/>
      <c r="AP16" s="90"/>
      <c r="AQ16" s="90"/>
      <c r="AR16" s="129">
        <v>10</v>
      </c>
      <c r="AS16" s="244">
        <v>5.5</v>
      </c>
      <c r="AT16" s="102">
        <v>9.5</v>
      </c>
      <c r="AU16" s="103"/>
      <c r="AV16" s="103">
        <v>8</v>
      </c>
      <c r="AW16" s="221">
        <v>10</v>
      </c>
      <c r="AX16" s="132"/>
      <c r="AY16" s="90"/>
      <c r="AZ16" s="133"/>
      <c r="BA16" s="108">
        <f t="shared" ref="BA16:BD37" si="3">AT16+AM16+AF16+Y16+R16+K16+D16</f>
        <v>13</v>
      </c>
      <c r="BB16" s="109">
        <f t="shared" si="0"/>
        <v>4.5</v>
      </c>
      <c r="BC16" s="109">
        <f t="shared" si="0"/>
        <v>8</v>
      </c>
      <c r="BD16" s="109">
        <f t="shared" si="0"/>
        <v>13</v>
      </c>
      <c r="BE16" s="109">
        <v>1</v>
      </c>
      <c r="BF16" s="109">
        <f t="shared" si="1"/>
        <v>1</v>
      </c>
      <c r="BG16" s="109">
        <v>3</v>
      </c>
      <c r="BH16" s="109">
        <v>10</v>
      </c>
      <c r="BI16" s="108">
        <v>7</v>
      </c>
      <c r="BJ16" s="113">
        <f t="shared" si="2"/>
        <v>60.5</v>
      </c>
      <c r="BK16" s="134">
        <f>SUM(BM16:BU16)</f>
        <v>2</v>
      </c>
      <c r="BL16" s="135"/>
      <c r="BM16" s="136"/>
      <c r="BN16" s="136"/>
      <c r="BO16" s="136"/>
      <c r="BP16" s="136"/>
      <c r="BQ16" s="136">
        <v>1</v>
      </c>
      <c r="BR16" s="136">
        <v>1</v>
      </c>
      <c r="BS16" s="136"/>
      <c r="BT16" s="136"/>
      <c r="BU16" s="136"/>
      <c r="BV16" s="724" t="s">
        <v>59</v>
      </c>
      <c r="BW16" s="725"/>
    </row>
    <row r="17" spans="1:75" s="20" customFormat="1" ht="15.75" thickBot="1">
      <c r="A17" s="215">
        <v>3</v>
      </c>
      <c r="B17" s="398">
        <v>321205572</v>
      </c>
      <c r="C17" s="399" t="s">
        <v>475</v>
      </c>
      <c r="D17" s="394">
        <v>4</v>
      </c>
      <c r="E17" s="394"/>
      <c r="F17" s="395"/>
      <c r="G17" s="395">
        <v>1.5</v>
      </c>
      <c r="H17" s="396"/>
      <c r="I17" s="396"/>
      <c r="J17" s="402">
        <v>0.5</v>
      </c>
      <c r="K17" s="84"/>
      <c r="L17" s="84">
        <v>5</v>
      </c>
      <c r="M17" s="84"/>
      <c r="N17" s="84">
        <v>1.5</v>
      </c>
      <c r="O17" s="89"/>
      <c r="P17" s="89"/>
      <c r="Q17" s="133">
        <v>1.5</v>
      </c>
      <c r="R17" s="126"/>
      <c r="S17" s="84"/>
      <c r="T17" s="126"/>
      <c r="U17" s="126"/>
      <c r="V17" s="89">
        <v>1</v>
      </c>
      <c r="W17" s="89">
        <v>1</v>
      </c>
      <c r="X17" s="133"/>
      <c r="Y17" s="84"/>
      <c r="Z17" s="89"/>
      <c r="AA17" s="89"/>
      <c r="AB17" s="90"/>
      <c r="AC17" s="90"/>
      <c r="AD17" s="90"/>
      <c r="AE17" s="127">
        <v>4</v>
      </c>
      <c r="AF17" s="132"/>
      <c r="AG17" s="90"/>
      <c r="AH17" s="90"/>
      <c r="AI17" s="90"/>
      <c r="AJ17" s="144"/>
      <c r="AK17" s="223">
        <v>3</v>
      </c>
      <c r="AL17" s="90"/>
      <c r="AM17" s="224"/>
      <c r="AN17" s="90"/>
      <c r="AO17" s="90"/>
      <c r="AP17" s="90"/>
      <c r="AQ17" s="90"/>
      <c r="AR17" s="129">
        <v>9</v>
      </c>
      <c r="AS17" s="244">
        <v>4</v>
      </c>
      <c r="AT17" s="102">
        <v>12.5</v>
      </c>
      <c r="AU17" s="103"/>
      <c r="AV17" s="103">
        <v>9</v>
      </c>
      <c r="AW17" s="221">
        <v>10.5</v>
      </c>
      <c r="AX17" s="132"/>
      <c r="AY17" s="90"/>
      <c r="AZ17" s="133"/>
      <c r="BA17" s="108">
        <f t="shared" si="3"/>
        <v>16.5</v>
      </c>
      <c r="BB17" s="109">
        <f t="shared" si="0"/>
        <v>5</v>
      </c>
      <c r="BC17" s="109">
        <f t="shared" si="0"/>
        <v>9</v>
      </c>
      <c r="BD17" s="109">
        <f t="shared" si="0"/>
        <v>13.5</v>
      </c>
      <c r="BE17" s="109">
        <v>1</v>
      </c>
      <c r="BF17" s="109">
        <f t="shared" si="1"/>
        <v>1</v>
      </c>
      <c r="BG17" s="109">
        <v>3</v>
      </c>
      <c r="BH17" s="109">
        <v>9</v>
      </c>
      <c r="BI17" s="108">
        <v>6.5</v>
      </c>
      <c r="BJ17" s="113">
        <f t="shared" si="2"/>
        <v>64.5</v>
      </c>
      <c r="BK17" s="134">
        <v>5</v>
      </c>
      <c r="BL17" s="135"/>
      <c r="BM17" s="136"/>
      <c r="BN17" s="136"/>
      <c r="BO17" s="136"/>
      <c r="BP17" s="136"/>
      <c r="BQ17" s="136"/>
      <c r="BR17" s="136"/>
      <c r="BS17" s="136"/>
      <c r="BT17" s="136"/>
      <c r="BU17" s="136">
        <v>5</v>
      </c>
      <c r="BV17" s="140"/>
      <c r="BW17" s="141" t="s">
        <v>57</v>
      </c>
    </row>
    <row r="18" spans="1:75" s="20" customFormat="1" ht="15.75" thickBot="1">
      <c r="A18" s="215">
        <v>4</v>
      </c>
      <c r="B18" s="398">
        <v>331202285</v>
      </c>
      <c r="C18" s="399" t="s">
        <v>595</v>
      </c>
      <c r="D18" s="394">
        <v>4.5</v>
      </c>
      <c r="E18" s="394"/>
      <c r="F18" s="395"/>
      <c r="G18" s="395">
        <v>0.5</v>
      </c>
      <c r="H18" s="396"/>
      <c r="I18" s="396"/>
      <c r="J18" s="402">
        <v>1.5</v>
      </c>
      <c r="K18" s="84"/>
      <c r="L18" s="84">
        <v>5</v>
      </c>
      <c r="M18" s="84"/>
      <c r="N18" s="84">
        <v>1.5</v>
      </c>
      <c r="O18" s="89"/>
      <c r="P18" s="89"/>
      <c r="Q18" s="133">
        <v>1</v>
      </c>
      <c r="R18" s="126"/>
      <c r="S18" s="84"/>
      <c r="T18" s="126"/>
      <c r="U18" s="126"/>
      <c r="V18" s="89">
        <v>1</v>
      </c>
      <c r="W18" s="89">
        <v>1</v>
      </c>
      <c r="X18" s="133"/>
      <c r="Y18" s="84"/>
      <c r="Z18" s="89"/>
      <c r="AA18" s="89"/>
      <c r="AB18" s="90"/>
      <c r="AC18" s="90"/>
      <c r="AD18" s="90"/>
      <c r="AE18" s="127">
        <v>5</v>
      </c>
      <c r="AF18" s="132"/>
      <c r="AG18" s="90"/>
      <c r="AH18" s="90"/>
      <c r="AI18" s="90"/>
      <c r="AJ18" s="126"/>
      <c r="AK18" s="223">
        <v>3</v>
      </c>
      <c r="AL18" s="90"/>
      <c r="AM18" s="224"/>
      <c r="AN18" s="90"/>
      <c r="AO18" s="90"/>
      <c r="AP18" s="90"/>
      <c r="AQ18" s="90"/>
      <c r="AR18" s="129">
        <v>10.5</v>
      </c>
      <c r="AS18" s="244">
        <v>6.5</v>
      </c>
      <c r="AT18" s="102">
        <v>13</v>
      </c>
      <c r="AU18" s="103"/>
      <c r="AV18" s="103">
        <v>12.5</v>
      </c>
      <c r="AW18" s="221">
        <v>14.5</v>
      </c>
      <c r="AX18" s="132"/>
      <c r="AY18" s="90"/>
      <c r="AZ18" s="133"/>
      <c r="BA18" s="108">
        <f t="shared" si="3"/>
        <v>17.5</v>
      </c>
      <c r="BB18" s="109">
        <f t="shared" si="0"/>
        <v>5</v>
      </c>
      <c r="BC18" s="109">
        <f t="shared" si="0"/>
        <v>12.5</v>
      </c>
      <c r="BD18" s="109">
        <f t="shared" si="0"/>
        <v>16.5</v>
      </c>
      <c r="BE18" s="109">
        <v>1</v>
      </c>
      <c r="BF18" s="109">
        <f t="shared" si="1"/>
        <v>1</v>
      </c>
      <c r="BG18" s="109">
        <v>3</v>
      </c>
      <c r="BH18" s="109">
        <v>10.5</v>
      </c>
      <c r="BI18" s="108">
        <v>9</v>
      </c>
      <c r="BJ18" s="113">
        <f t="shared" si="2"/>
        <v>76</v>
      </c>
      <c r="BK18" s="134">
        <f>SUM(BM18:BU18)</f>
        <v>3</v>
      </c>
      <c r="BL18" s="135"/>
      <c r="BM18" s="136"/>
      <c r="BN18" s="136"/>
      <c r="BO18" s="136"/>
      <c r="BP18" s="136"/>
      <c r="BQ18" s="136"/>
      <c r="BR18" s="136"/>
      <c r="BS18" s="136">
        <v>3</v>
      </c>
      <c r="BT18" s="136"/>
      <c r="BU18" s="136"/>
      <c r="BV18" s="140"/>
      <c r="BW18" s="141" t="s">
        <v>142</v>
      </c>
    </row>
    <row r="19" spans="1:75" s="20" customFormat="1" ht="16.5" thickTop="1" thickBot="1">
      <c r="A19" s="215">
        <v>5</v>
      </c>
      <c r="B19" s="398">
        <v>331202574</v>
      </c>
      <c r="C19" s="399" t="s">
        <v>596</v>
      </c>
      <c r="D19" s="394">
        <v>2</v>
      </c>
      <c r="E19" s="394"/>
      <c r="F19" s="395"/>
      <c r="G19" s="395">
        <v>1.5</v>
      </c>
      <c r="H19" s="396"/>
      <c r="I19" s="396"/>
      <c r="J19" s="397">
        <v>0.5</v>
      </c>
      <c r="K19" s="84"/>
      <c r="L19" s="84">
        <v>5.5</v>
      </c>
      <c r="M19" s="84"/>
      <c r="N19" s="84">
        <v>2</v>
      </c>
      <c r="O19" s="89"/>
      <c r="P19" s="89"/>
      <c r="Q19" s="133">
        <v>1</v>
      </c>
      <c r="R19" s="126"/>
      <c r="S19" s="84"/>
      <c r="T19" s="144"/>
      <c r="U19" s="126"/>
      <c r="V19" s="89">
        <v>1</v>
      </c>
      <c r="W19" s="89">
        <v>1</v>
      </c>
      <c r="X19" s="133"/>
      <c r="Y19" s="84"/>
      <c r="Z19" s="89"/>
      <c r="AA19" s="89"/>
      <c r="AB19" s="90"/>
      <c r="AC19" s="90"/>
      <c r="AD19" s="90"/>
      <c r="AE19" s="127">
        <v>4</v>
      </c>
      <c r="AF19" s="132"/>
      <c r="AG19" s="90"/>
      <c r="AH19" s="90"/>
      <c r="AI19" s="90"/>
      <c r="AJ19" s="126"/>
      <c r="AK19" s="223">
        <v>3</v>
      </c>
      <c r="AL19" s="90"/>
      <c r="AM19" s="224"/>
      <c r="AN19" s="90"/>
      <c r="AO19" s="90"/>
      <c r="AP19" s="90"/>
      <c r="AQ19" s="90"/>
      <c r="AR19" s="129">
        <v>7</v>
      </c>
      <c r="AS19" s="244">
        <v>5.5</v>
      </c>
      <c r="AT19" s="145">
        <v>9</v>
      </c>
      <c r="AU19" s="103"/>
      <c r="AV19" s="103">
        <v>5.5</v>
      </c>
      <c r="AW19" s="221">
        <v>12</v>
      </c>
      <c r="AX19" s="132"/>
      <c r="AY19" s="90"/>
      <c r="AZ19" s="133"/>
      <c r="BA19" s="108">
        <f t="shared" si="3"/>
        <v>11</v>
      </c>
      <c r="BB19" s="109">
        <f t="shared" si="0"/>
        <v>5.5</v>
      </c>
      <c r="BC19" s="109">
        <f t="shared" si="0"/>
        <v>5.5</v>
      </c>
      <c r="BD19" s="109">
        <f t="shared" si="0"/>
        <v>15.5</v>
      </c>
      <c r="BE19" s="109">
        <v>1</v>
      </c>
      <c r="BF19" s="109">
        <f t="shared" si="1"/>
        <v>1</v>
      </c>
      <c r="BG19" s="109">
        <v>3</v>
      </c>
      <c r="BH19" s="109">
        <v>7</v>
      </c>
      <c r="BI19" s="108">
        <v>6.5</v>
      </c>
      <c r="BJ19" s="113">
        <f t="shared" si="2"/>
        <v>56</v>
      </c>
      <c r="BK19" s="134">
        <f t="shared" ref="BK19:BK22" si="4">SUM(BM19:BU19)</f>
        <v>10</v>
      </c>
      <c r="BL19" s="135"/>
      <c r="BM19" s="136">
        <v>5</v>
      </c>
      <c r="BN19" s="136"/>
      <c r="BO19" s="146">
        <v>2.5</v>
      </c>
      <c r="BP19" s="136"/>
      <c r="BQ19" s="136"/>
      <c r="BR19" s="136"/>
      <c r="BS19" s="136"/>
      <c r="BT19" s="136"/>
      <c r="BU19" s="146">
        <v>2.5</v>
      </c>
      <c r="BV19" s="726" t="s">
        <v>43</v>
      </c>
      <c r="BW19" s="727"/>
    </row>
    <row r="20" spans="1:75" s="20" customFormat="1" ht="15.75" thickBot="1">
      <c r="A20" s="215">
        <v>6</v>
      </c>
      <c r="B20" s="398">
        <v>331202616</v>
      </c>
      <c r="C20" s="399" t="s">
        <v>597</v>
      </c>
      <c r="D20" s="394">
        <v>3</v>
      </c>
      <c r="E20" s="394"/>
      <c r="F20" s="395"/>
      <c r="G20" s="395">
        <v>1.5</v>
      </c>
      <c r="H20" s="400"/>
      <c r="I20" s="400"/>
      <c r="J20" s="401">
        <v>0</v>
      </c>
      <c r="K20" s="84"/>
      <c r="L20" s="84">
        <v>4</v>
      </c>
      <c r="M20" s="84"/>
      <c r="N20" s="84">
        <v>2</v>
      </c>
      <c r="O20" s="89"/>
      <c r="P20" s="89"/>
      <c r="Q20" s="133">
        <v>1</v>
      </c>
      <c r="R20" s="126"/>
      <c r="S20" s="84"/>
      <c r="T20" s="126"/>
      <c r="U20" s="126"/>
      <c r="V20" s="89">
        <v>1</v>
      </c>
      <c r="W20" s="89">
        <v>1</v>
      </c>
      <c r="X20" s="133"/>
      <c r="Y20" s="84"/>
      <c r="Z20" s="89"/>
      <c r="AA20" s="89"/>
      <c r="AB20" s="90"/>
      <c r="AC20" s="90"/>
      <c r="AD20" s="90"/>
      <c r="AE20" s="127">
        <v>4</v>
      </c>
      <c r="AF20" s="132"/>
      <c r="AG20" s="90"/>
      <c r="AH20" s="90"/>
      <c r="AI20" s="90"/>
      <c r="AJ20" s="126"/>
      <c r="AK20" s="223">
        <v>3</v>
      </c>
      <c r="AL20" s="90"/>
      <c r="AM20" s="224"/>
      <c r="AN20" s="90"/>
      <c r="AO20" s="90"/>
      <c r="AP20" s="90"/>
      <c r="AQ20" s="90"/>
      <c r="AR20" s="129">
        <v>9</v>
      </c>
      <c r="AS20" s="244">
        <v>6</v>
      </c>
      <c r="AT20" s="226">
        <v>13</v>
      </c>
      <c r="AU20" s="227"/>
      <c r="AV20" s="227">
        <v>11</v>
      </c>
      <c r="AW20" s="145">
        <v>16</v>
      </c>
      <c r="AX20" s="132"/>
      <c r="AY20" s="90"/>
      <c r="AZ20" s="133"/>
      <c r="BA20" s="108">
        <f t="shared" si="3"/>
        <v>16</v>
      </c>
      <c r="BB20" s="109">
        <f t="shared" si="0"/>
        <v>4</v>
      </c>
      <c r="BC20" s="109">
        <f t="shared" si="0"/>
        <v>11</v>
      </c>
      <c r="BD20" s="109">
        <f t="shared" si="0"/>
        <v>19.5</v>
      </c>
      <c r="BE20" s="109">
        <v>1</v>
      </c>
      <c r="BF20" s="109">
        <f t="shared" si="1"/>
        <v>1</v>
      </c>
      <c r="BG20" s="109">
        <v>3</v>
      </c>
      <c r="BH20" s="109">
        <v>9</v>
      </c>
      <c r="BI20" s="108">
        <v>8</v>
      </c>
      <c r="BJ20" s="113">
        <f t="shared" si="2"/>
        <v>72.5</v>
      </c>
      <c r="BK20" s="134">
        <f t="shared" si="4"/>
        <v>10</v>
      </c>
      <c r="BL20" s="135"/>
      <c r="BM20" s="136">
        <v>5</v>
      </c>
      <c r="BN20" s="136"/>
      <c r="BO20" s="146">
        <v>2.5</v>
      </c>
      <c r="BP20" s="136"/>
      <c r="BQ20" s="136"/>
      <c r="BR20" s="136"/>
      <c r="BS20" s="136"/>
      <c r="BT20" s="136"/>
      <c r="BU20" s="146">
        <v>2.5</v>
      </c>
      <c r="BV20" s="726" t="s">
        <v>44</v>
      </c>
      <c r="BW20" s="727"/>
    </row>
    <row r="21" spans="1:75" s="20" customFormat="1" ht="16.5" thickTop="1" thickBot="1">
      <c r="A21" s="215">
        <v>7</v>
      </c>
      <c r="B21" s="398">
        <v>331202635</v>
      </c>
      <c r="C21" s="399" t="s">
        <v>481</v>
      </c>
      <c r="D21" s="394">
        <v>3.5</v>
      </c>
      <c r="E21" s="394"/>
      <c r="F21" s="395"/>
      <c r="G21" s="395">
        <v>1.5</v>
      </c>
      <c r="H21" s="396"/>
      <c r="I21" s="396"/>
      <c r="J21" s="397">
        <v>0</v>
      </c>
      <c r="K21" s="84"/>
      <c r="L21" s="84">
        <v>4.5</v>
      </c>
      <c r="M21" s="84"/>
      <c r="N21" s="84">
        <v>2</v>
      </c>
      <c r="O21" s="89"/>
      <c r="P21" s="89"/>
      <c r="Q21" s="133">
        <v>1.5</v>
      </c>
      <c r="R21" s="126"/>
      <c r="S21" s="84"/>
      <c r="T21" s="126"/>
      <c r="U21" s="126"/>
      <c r="V21" s="89">
        <v>1</v>
      </c>
      <c r="W21" s="89">
        <v>1</v>
      </c>
      <c r="X21" s="133"/>
      <c r="Y21" s="84"/>
      <c r="Z21" s="89"/>
      <c r="AA21" s="89"/>
      <c r="AB21" s="90"/>
      <c r="AC21" s="90"/>
      <c r="AD21" s="90"/>
      <c r="AE21" s="127">
        <v>4</v>
      </c>
      <c r="AF21" s="132"/>
      <c r="AG21" s="90"/>
      <c r="AH21" s="90"/>
      <c r="AI21" s="90"/>
      <c r="AJ21" s="126"/>
      <c r="AK21" s="223">
        <v>3</v>
      </c>
      <c r="AL21" s="90"/>
      <c r="AM21" s="224"/>
      <c r="AN21" s="90"/>
      <c r="AO21" s="90"/>
      <c r="AP21" s="90"/>
      <c r="AQ21" s="90"/>
      <c r="AR21" s="129">
        <v>9</v>
      </c>
      <c r="AS21" s="244">
        <v>2</v>
      </c>
      <c r="AT21" s="221">
        <v>8.5</v>
      </c>
      <c r="AU21" s="103"/>
      <c r="AV21" s="103">
        <v>7.5</v>
      </c>
      <c r="AW21" s="103">
        <v>12</v>
      </c>
      <c r="AX21" s="132"/>
      <c r="AY21" s="90"/>
      <c r="AZ21" s="133"/>
      <c r="BA21" s="108">
        <f t="shared" si="3"/>
        <v>12</v>
      </c>
      <c r="BB21" s="109">
        <f t="shared" si="0"/>
        <v>4.5</v>
      </c>
      <c r="BC21" s="109">
        <f t="shared" si="0"/>
        <v>7.5</v>
      </c>
      <c r="BD21" s="109">
        <f t="shared" si="0"/>
        <v>15.5</v>
      </c>
      <c r="BE21" s="109">
        <v>1</v>
      </c>
      <c r="BF21" s="109">
        <f t="shared" si="1"/>
        <v>1</v>
      </c>
      <c r="BG21" s="109">
        <v>3</v>
      </c>
      <c r="BH21" s="109">
        <v>9</v>
      </c>
      <c r="BI21" s="108">
        <v>4</v>
      </c>
      <c r="BJ21" s="113">
        <f t="shared" si="2"/>
        <v>57.5</v>
      </c>
      <c r="BK21" s="134">
        <f t="shared" si="4"/>
        <v>20</v>
      </c>
      <c r="BL21" s="154"/>
      <c r="BM21" s="160"/>
      <c r="BN21" s="160"/>
      <c r="BO21" s="160"/>
      <c r="BP21" s="161"/>
      <c r="BQ21" s="161"/>
      <c r="BR21" s="161"/>
      <c r="BS21" s="161"/>
      <c r="BT21" s="162">
        <v>10</v>
      </c>
      <c r="BU21" s="163">
        <v>10</v>
      </c>
      <c r="BV21" s="726" t="s">
        <v>63</v>
      </c>
      <c r="BW21" s="727"/>
    </row>
    <row r="22" spans="1:75" s="20" customFormat="1" ht="16.5" thickTop="1" thickBot="1">
      <c r="A22" s="215">
        <v>8</v>
      </c>
      <c r="B22" s="398">
        <v>331202668</v>
      </c>
      <c r="C22" s="399" t="s">
        <v>598</v>
      </c>
      <c r="D22" s="394">
        <v>5</v>
      </c>
      <c r="E22" s="394"/>
      <c r="F22" s="395"/>
      <c r="G22" s="395">
        <v>2.5</v>
      </c>
      <c r="H22" s="396"/>
      <c r="I22" s="396"/>
      <c r="J22" s="397">
        <v>1.5</v>
      </c>
      <c r="K22" s="84"/>
      <c r="L22" s="84">
        <v>5.5</v>
      </c>
      <c r="M22" s="84"/>
      <c r="N22" s="84">
        <v>1.5</v>
      </c>
      <c r="O22" s="89"/>
      <c r="P22" s="89"/>
      <c r="Q22" s="133">
        <v>2</v>
      </c>
      <c r="R22" s="126"/>
      <c r="S22" s="84"/>
      <c r="T22" s="126"/>
      <c r="U22" s="126"/>
      <c r="V22" s="89">
        <v>1</v>
      </c>
      <c r="W22" s="89">
        <v>1</v>
      </c>
      <c r="X22" s="133"/>
      <c r="Y22" s="84"/>
      <c r="Z22" s="89"/>
      <c r="AA22" s="89"/>
      <c r="AB22" s="90"/>
      <c r="AC22" s="90"/>
      <c r="AD22" s="90"/>
      <c r="AE22" s="127">
        <v>5</v>
      </c>
      <c r="AF22" s="132"/>
      <c r="AG22" s="90"/>
      <c r="AH22" s="90"/>
      <c r="AI22" s="90"/>
      <c r="AJ22" s="126"/>
      <c r="AK22" s="223">
        <v>3</v>
      </c>
      <c r="AL22" s="90"/>
      <c r="AM22" s="224"/>
      <c r="AN22" s="90"/>
      <c r="AO22" s="90"/>
      <c r="AP22" s="90"/>
      <c r="AQ22" s="90"/>
      <c r="AR22" s="129">
        <v>11</v>
      </c>
      <c r="AS22" s="244">
        <v>5</v>
      </c>
      <c r="AT22" s="226">
        <v>15</v>
      </c>
      <c r="AU22" s="228"/>
      <c r="AV22" s="228">
        <v>15</v>
      </c>
      <c r="AW22" s="229">
        <v>19</v>
      </c>
      <c r="AX22" s="132"/>
      <c r="AY22" s="90"/>
      <c r="AZ22" s="133"/>
      <c r="BA22" s="108">
        <f t="shared" si="3"/>
        <v>20</v>
      </c>
      <c r="BB22" s="109">
        <f t="shared" si="0"/>
        <v>5.5</v>
      </c>
      <c r="BC22" s="109">
        <f t="shared" si="0"/>
        <v>15</v>
      </c>
      <c r="BD22" s="109">
        <f t="shared" si="0"/>
        <v>23</v>
      </c>
      <c r="BE22" s="109">
        <v>1</v>
      </c>
      <c r="BF22" s="109">
        <f t="shared" si="1"/>
        <v>1</v>
      </c>
      <c r="BG22" s="109">
        <v>3</v>
      </c>
      <c r="BH22" s="109">
        <v>11</v>
      </c>
      <c r="BI22" s="108">
        <v>8.5</v>
      </c>
      <c r="BJ22" s="113">
        <f t="shared" si="2"/>
        <v>88</v>
      </c>
      <c r="BK22" s="134">
        <f t="shared" si="4"/>
        <v>50</v>
      </c>
      <c r="BL22" s="154"/>
      <c r="BM22" s="160">
        <v>15</v>
      </c>
      <c r="BN22" s="160"/>
      <c r="BO22" s="160">
        <v>15</v>
      </c>
      <c r="BP22" s="161">
        <v>20</v>
      </c>
      <c r="BQ22" s="161"/>
      <c r="BR22" s="161"/>
      <c r="BS22" s="161"/>
      <c r="BT22" s="162"/>
      <c r="BU22" s="163"/>
      <c r="BV22" s="726" t="s">
        <v>65</v>
      </c>
      <c r="BW22" s="727"/>
    </row>
    <row r="23" spans="1:75" s="20" customFormat="1" ht="15.75" thickBot="1">
      <c r="A23" s="215">
        <v>9</v>
      </c>
      <c r="B23" s="398">
        <v>332203198</v>
      </c>
      <c r="C23" s="399" t="s">
        <v>139</v>
      </c>
      <c r="D23" s="394">
        <v>3</v>
      </c>
      <c r="E23" s="394"/>
      <c r="F23" s="395"/>
      <c r="G23" s="395">
        <v>0</v>
      </c>
      <c r="H23" s="400"/>
      <c r="I23" s="400"/>
      <c r="J23" s="401">
        <v>0</v>
      </c>
      <c r="K23" s="84"/>
      <c r="L23" s="84">
        <v>5</v>
      </c>
      <c r="M23" s="84"/>
      <c r="N23" s="84">
        <v>1.5</v>
      </c>
      <c r="O23" s="89"/>
      <c r="P23" s="89"/>
      <c r="Q23" s="133">
        <v>0</v>
      </c>
      <c r="R23" s="126"/>
      <c r="S23" s="84"/>
      <c r="T23" s="144"/>
      <c r="U23" s="126"/>
      <c r="V23" s="89">
        <v>1</v>
      </c>
      <c r="W23" s="89">
        <v>1</v>
      </c>
      <c r="X23" s="133"/>
      <c r="Y23" s="84"/>
      <c r="Z23" s="89"/>
      <c r="AA23" s="89"/>
      <c r="AB23" s="90"/>
      <c r="AC23" s="90"/>
      <c r="AD23" s="90"/>
      <c r="AE23" s="127">
        <v>3.5</v>
      </c>
      <c r="AF23" s="132"/>
      <c r="AG23" s="90"/>
      <c r="AH23" s="90"/>
      <c r="AI23" s="90"/>
      <c r="AJ23" s="144"/>
      <c r="AK23" s="223">
        <v>3</v>
      </c>
      <c r="AL23" s="90"/>
      <c r="AM23" s="224"/>
      <c r="AN23" s="90"/>
      <c r="AO23" s="90"/>
      <c r="AP23" s="90"/>
      <c r="AQ23" s="90"/>
      <c r="AR23" s="129">
        <v>8</v>
      </c>
      <c r="AS23" s="244">
        <v>2</v>
      </c>
      <c r="AT23" s="226">
        <v>14</v>
      </c>
      <c r="AU23" s="103"/>
      <c r="AV23" s="103">
        <v>5</v>
      </c>
      <c r="AW23" s="221">
        <v>13</v>
      </c>
      <c r="AX23" s="132"/>
      <c r="AY23" s="90"/>
      <c r="AZ23" s="133"/>
      <c r="BA23" s="108">
        <f t="shared" si="3"/>
        <v>17</v>
      </c>
      <c r="BB23" s="109">
        <f t="shared" si="0"/>
        <v>5</v>
      </c>
      <c r="BC23" s="109">
        <f t="shared" si="0"/>
        <v>5</v>
      </c>
      <c r="BD23" s="109">
        <f t="shared" si="0"/>
        <v>14.5</v>
      </c>
      <c r="BE23" s="109">
        <v>1</v>
      </c>
      <c r="BF23" s="109">
        <f t="shared" si="1"/>
        <v>1</v>
      </c>
      <c r="BG23" s="109">
        <v>3</v>
      </c>
      <c r="BH23" s="109">
        <v>8</v>
      </c>
      <c r="BI23" s="108">
        <v>9</v>
      </c>
      <c r="BJ23" s="113">
        <f t="shared" si="2"/>
        <v>63.5</v>
      </c>
      <c r="BK23" s="164"/>
      <c r="BL23" s="165"/>
      <c r="BM23" s="166"/>
      <c r="BN23" s="166"/>
      <c r="BO23" s="166"/>
      <c r="BP23" s="167"/>
      <c r="BQ23" s="167"/>
      <c r="BR23" s="167"/>
      <c r="BS23" s="167"/>
      <c r="BT23" s="168"/>
      <c r="BU23" s="169"/>
      <c r="BV23" s="690"/>
      <c r="BW23" s="691"/>
    </row>
    <row r="24" spans="1:75" s="20" customFormat="1" ht="15.75" thickBot="1">
      <c r="A24" s="215">
        <v>10</v>
      </c>
      <c r="B24" s="398">
        <v>332210987</v>
      </c>
      <c r="C24" s="399" t="s">
        <v>141</v>
      </c>
      <c r="D24" s="394">
        <v>3</v>
      </c>
      <c r="E24" s="394"/>
      <c r="F24" s="395"/>
      <c r="G24" s="395">
        <v>0.5</v>
      </c>
      <c r="H24" s="400"/>
      <c r="I24" s="400"/>
      <c r="J24" s="401">
        <v>1.5</v>
      </c>
      <c r="K24" s="84"/>
      <c r="L24" s="84">
        <v>2.5</v>
      </c>
      <c r="M24" s="84"/>
      <c r="N24" s="84">
        <v>1.5</v>
      </c>
      <c r="O24" s="89"/>
      <c r="P24" s="89"/>
      <c r="Q24" s="133">
        <v>1.5</v>
      </c>
      <c r="R24" s="126"/>
      <c r="S24" s="98"/>
      <c r="T24" s="126"/>
      <c r="U24" s="126"/>
      <c r="V24" s="89">
        <v>1</v>
      </c>
      <c r="W24" s="89">
        <v>1</v>
      </c>
      <c r="X24" s="133"/>
      <c r="Y24" s="84"/>
      <c r="Z24" s="89"/>
      <c r="AA24" s="89"/>
      <c r="AB24" s="90"/>
      <c r="AC24" s="90"/>
      <c r="AD24" s="90"/>
      <c r="AE24" s="127">
        <v>4</v>
      </c>
      <c r="AF24" s="132"/>
      <c r="AG24" s="90"/>
      <c r="AH24" s="90"/>
      <c r="AI24" s="90"/>
      <c r="AJ24" s="126"/>
      <c r="AK24" s="223">
        <v>3</v>
      </c>
      <c r="AL24" s="90"/>
      <c r="AM24" s="224"/>
      <c r="AN24" s="90"/>
      <c r="AO24" s="90"/>
      <c r="AP24" s="90"/>
      <c r="AQ24" s="90"/>
      <c r="AR24" s="129">
        <v>8</v>
      </c>
      <c r="AS24" s="244">
        <v>4</v>
      </c>
      <c r="AT24" s="229">
        <v>13</v>
      </c>
      <c r="AU24" s="103"/>
      <c r="AV24" s="103">
        <v>8.5</v>
      </c>
      <c r="AW24" s="221">
        <v>17.5</v>
      </c>
      <c r="AX24" s="132"/>
      <c r="AY24" s="90"/>
      <c r="AZ24" s="133"/>
      <c r="BA24" s="108">
        <f t="shared" si="3"/>
        <v>16</v>
      </c>
      <c r="BB24" s="109">
        <f t="shared" si="0"/>
        <v>2.5</v>
      </c>
      <c r="BC24" s="109">
        <f t="shared" si="0"/>
        <v>8.5</v>
      </c>
      <c r="BD24" s="109">
        <f t="shared" si="0"/>
        <v>19.5</v>
      </c>
      <c r="BE24" s="109">
        <v>1</v>
      </c>
      <c r="BF24" s="109">
        <f t="shared" si="1"/>
        <v>1</v>
      </c>
      <c r="BG24" s="109">
        <v>3</v>
      </c>
      <c r="BH24" s="109">
        <v>8</v>
      </c>
      <c r="BI24" s="108">
        <v>7.5</v>
      </c>
      <c r="BJ24" s="113">
        <f t="shared" si="2"/>
        <v>67</v>
      </c>
      <c r="BK24" s="170">
        <f>SUM(BK16:BK22)</f>
        <v>100</v>
      </c>
      <c r="BL24" s="171"/>
      <c r="BM24" s="172">
        <f>SUM(BM16:BM23)</f>
        <v>25</v>
      </c>
      <c r="BN24" s="172">
        <f t="shared" ref="BN24:BU24" si="5">SUM(BN16:BN23)</f>
        <v>0</v>
      </c>
      <c r="BO24" s="172">
        <f t="shared" si="5"/>
        <v>20</v>
      </c>
      <c r="BP24" s="172">
        <f t="shared" si="5"/>
        <v>20</v>
      </c>
      <c r="BQ24" s="172">
        <f t="shared" si="5"/>
        <v>1</v>
      </c>
      <c r="BR24" s="172">
        <v>1</v>
      </c>
      <c r="BS24" s="172">
        <f t="shared" si="5"/>
        <v>3</v>
      </c>
      <c r="BT24" s="172">
        <v>13</v>
      </c>
      <c r="BU24" s="172">
        <f t="shared" si="5"/>
        <v>20</v>
      </c>
      <c r="BV24" s="692" t="s">
        <v>68</v>
      </c>
      <c r="BW24" s="693"/>
    </row>
    <row r="25" spans="1:75" s="20" customFormat="1" ht="15.75" thickBot="1">
      <c r="A25" s="215">
        <v>11</v>
      </c>
      <c r="B25" s="398">
        <v>332211537</v>
      </c>
      <c r="C25" s="399" t="s">
        <v>420</v>
      </c>
      <c r="D25" s="394">
        <v>3</v>
      </c>
      <c r="E25" s="394"/>
      <c r="F25" s="395"/>
      <c r="G25" s="395">
        <v>0.5</v>
      </c>
      <c r="H25" s="400"/>
      <c r="I25" s="400"/>
      <c r="J25" s="401">
        <v>0.5</v>
      </c>
      <c r="K25" s="84"/>
      <c r="L25" s="84">
        <v>5</v>
      </c>
      <c r="M25" s="84"/>
      <c r="N25" s="84">
        <v>2</v>
      </c>
      <c r="O25" s="89"/>
      <c r="P25" s="89"/>
      <c r="Q25" s="133">
        <v>1.5</v>
      </c>
      <c r="R25" s="144"/>
      <c r="S25" s="98"/>
      <c r="T25" s="126"/>
      <c r="U25" s="144"/>
      <c r="V25" s="89">
        <v>1</v>
      </c>
      <c r="W25" s="89">
        <v>1</v>
      </c>
      <c r="X25" s="133"/>
      <c r="Y25" s="84"/>
      <c r="Z25" s="89"/>
      <c r="AA25" s="89"/>
      <c r="AB25" s="90"/>
      <c r="AC25" s="90"/>
      <c r="AD25" s="90"/>
      <c r="AE25" s="127">
        <v>4</v>
      </c>
      <c r="AF25" s="132"/>
      <c r="AG25" s="90"/>
      <c r="AH25" s="90"/>
      <c r="AI25" s="90"/>
      <c r="AJ25" s="144"/>
      <c r="AK25" s="223">
        <v>3</v>
      </c>
      <c r="AL25" s="90"/>
      <c r="AM25" s="224"/>
      <c r="AN25" s="90"/>
      <c r="AO25" s="90"/>
      <c r="AP25" s="90"/>
      <c r="AQ25" s="90"/>
      <c r="AR25" s="129">
        <v>9</v>
      </c>
      <c r="AS25" s="244">
        <v>0</v>
      </c>
      <c r="AT25" s="102">
        <v>10.5</v>
      </c>
      <c r="AU25" s="103"/>
      <c r="AV25" s="103">
        <v>10.5</v>
      </c>
      <c r="AW25" s="221">
        <v>13</v>
      </c>
      <c r="AX25" s="132"/>
      <c r="AY25" s="90"/>
      <c r="AZ25" s="133"/>
      <c r="BA25" s="108">
        <f t="shared" si="3"/>
        <v>13.5</v>
      </c>
      <c r="BB25" s="109">
        <f t="shared" si="0"/>
        <v>5</v>
      </c>
      <c r="BC25" s="109">
        <f t="shared" si="0"/>
        <v>10.5</v>
      </c>
      <c r="BD25" s="109">
        <f t="shared" si="0"/>
        <v>15.5</v>
      </c>
      <c r="BE25" s="109">
        <v>1</v>
      </c>
      <c r="BF25" s="109">
        <f t="shared" si="1"/>
        <v>1</v>
      </c>
      <c r="BG25" s="109">
        <v>3</v>
      </c>
      <c r="BH25" s="109">
        <v>9</v>
      </c>
      <c r="BI25" s="108">
        <v>3.5</v>
      </c>
      <c r="BJ25" s="113">
        <f t="shared" si="2"/>
        <v>62</v>
      </c>
    </row>
    <row r="26" spans="1:75" s="20" customFormat="1" ht="15.75" thickBot="1">
      <c r="A26" s="215">
        <v>12</v>
      </c>
      <c r="B26" s="398">
        <v>341204170</v>
      </c>
      <c r="C26" s="399" t="s">
        <v>599</v>
      </c>
      <c r="D26" s="394">
        <v>4.5</v>
      </c>
      <c r="E26" s="394"/>
      <c r="F26" s="395"/>
      <c r="G26" s="395">
        <v>1.5</v>
      </c>
      <c r="H26" s="400"/>
      <c r="I26" s="400"/>
      <c r="J26" s="401">
        <v>1</v>
      </c>
      <c r="K26" s="84"/>
      <c r="L26" s="84">
        <v>5.5</v>
      </c>
      <c r="M26" s="84"/>
      <c r="N26" s="84">
        <v>1.5</v>
      </c>
      <c r="O26" s="89"/>
      <c r="P26" s="89"/>
      <c r="Q26" s="133">
        <v>2</v>
      </c>
      <c r="R26" s="144"/>
      <c r="S26" s="98"/>
      <c r="T26" s="126"/>
      <c r="U26" s="126"/>
      <c r="V26" s="89">
        <v>1</v>
      </c>
      <c r="W26" s="89">
        <v>1</v>
      </c>
      <c r="X26" s="133"/>
      <c r="Y26" s="84"/>
      <c r="Z26" s="89"/>
      <c r="AA26" s="89"/>
      <c r="AB26" s="90"/>
      <c r="AC26" s="90"/>
      <c r="AD26" s="90"/>
      <c r="AE26" s="127">
        <v>4</v>
      </c>
      <c r="AF26" s="132"/>
      <c r="AG26" s="90"/>
      <c r="AH26" s="90"/>
      <c r="AI26" s="90"/>
      <c r="AJ26" s="126"/>
      <c r="AK26" s="223">
        <v>3</v>
      </c>
      <c r="AL26" s="90"/>
      <c r="AM26" s="224"/>
      <c r="AN26" s="90"/>
      <c r="AO26" s="90"/>
      <c r="AP26" s="90"/>
      <c r="AQ26" s="90"/>
      <c r="AR26" s="129">
        <v>10</v>
      </c>
      <c r="AS26" s="244">
        <v>5</v>
      </c>
      <c r="AT26" s="102">
        <v>13</v>
      </c>
      <c r="AU26" s="103"/>
      <c r="AV26" s="103">
        <v>8</v>
      </c>
      <c r="AW26" s="221">
        <v>17</v>
      </c>
      <c r="AX26" s="132"/>
      <c r="AY26" s="90"/>
      <c r="AZ26" s="133"/>
      <c r="BA26" s="108">
        <f t="shared" si="3"/>
        <v>17.5</v>
      </c>
      <c r="BB26" s="109">
        <f t="shared" si="0"/>
        <v>5.5</v>
      </c>
      <c r="BC26" s="109">
        <f t="shared" si="0"/>
        <v>8</v>
      </c>
      <c r="BD26" s="109">
        <f t="shared" si="0"/>
        <v>20</v>
      </c>
      <c r="BE26" s="109">
        <v>1</v>
      </c>
      <c r="BF26" s="109">
        <f t="shared" si="1"/>
        <v>1</v>
      </c>
      <c r="BG26" s="109">
        <v>3</v>
      </c>
      <c r="BH26" s="109">
        <v>10</v>
      </c>
      <c r="BI26" s="108">
        <v>8.5</v>
      </c>
      <c r="BJ26" s="113">
        <f t="shared" si="2"/>
        <v>74.5</v>
      </c>
      <c r="BK26" s="694" t="s">
        <v>71</v>
      </c>
      <c r="BL26" s="695"/>
      <c r="BM26" s="695"/>
      <c r="BN26" s="695"/>
      <c r="BO26" s="695"/>
      <c r="BP26" s="695"/>
      <c r="BQ26" s="173"/>
      <c r="BR26" s="173"/>
      <c r="BS26" s="695" t="s">
        <v>72</v>
      </c>
      <c r="BT26" s="695"/>
      <c r="BU26" s="695"/>
      <c r="BV26" s="695"/>
      <c r="BW26" s="698"/>
    </row>
    <row r="27" spans="1:75" s="20" customFormat="1" ht="16.5" thickTop="1" thickBot="1">
      <c r="A27" s="215">
        <v>13</v>
      </c>
      <c r="B27" s="398">
        <v>341204242</v>
      </c>
      <c r="C27" s="399" t="s">
        <v>421</v>
      </c>
      <c r="D27" s="394">
        <v>4</v>
      </c>
      <c r="E27" s="394"/>
      <c r="F27" s="395"/>
      <c r="G27" s="395">
        <v>2</v>
      </c>
      <c r="H27" s="396"/>
      <c r="I27" s="396"/>
      <c r="J27" s="397">
        <v>1.5</v>
      </c>
      <c r="K27" s="84"/>
      <c r="L27" s="84">
        <v>5.5</v>
      </c>
      <c r="M27" s="84"/>
      <c r="N27" s="84">
        <v>2</v>
      </c>
      <c r="O27" s="89"/>
      <c r="P27" s="89"/>
      <c r="Q27" s="133">
        <v>1</v>
      </c>
      <c r="R27" s="144"/>
      <c r="S27" s="84"/>
      <c r="T27" s="144"/>
      <c r="U27" s="126"/>
      <c r="V27" s="89">
        <v>1</v>
      </c>
      <c r="W27" s="89">
        <v>1</v>
      </c>
      <c r="X27" s="133"/>
      <c r="Y27" s="84"/>
      <c r="Z27" s="89"/>
      <c r="AA27" s="89"/>
      <c r="AB27" s="90"/>
      <c r="AC27" s="90"/>
      <c r="AD27" s="90"/>
      <c r="AE27" s="127">
        <v>5</v>
      </c>
      <c r="AF27" s="132"/>
      <c r="AG27" s="90"/>
      <c r="AH27" s="90"/>
      <c r="AI27" s="90"/>
      <c r="AJ27" s="144"/>
      <c r="AK27" s="223">
        <v>3</v>
      </c>
      <c r="AL27" s="90"/>
      <c r="AM27" s="224"/>
      <c r="AN27" s="90"/>
      <c r="AO27" s="90"/>
      <c r="AP27" s="90"/>
      <c r="AQ27" s="90"/>
      <c r="AR27" s="129">
        <v>10</v>
      </c>
      <c r="AS27" s="244">
        <v>6.5</v>
      </c>
      <c r="AT27" s="102">
        <v>9.5</v>
      </c>
      <c r="AU27" s="103"/>
      <c r="AV27" s="103">
        <v>9</v>
      </c>
      <c r="AW27" s="221">
        <v>14</v>
      </c>
      <c r="AX27" s="132"/>
      <c r="AY27" s="90"/>
      <c r="AZ27" s="133"/>
      <c r="BA27" s="108">
        <f t="shared" si="3"/>
        <v>13.5</v>
      </c>
      <c r="BB27" s="109">
        <f t="shared" si="0"/>
        <v>5.5</v>
      </c>
      <c r="BC27" s="109">
        <f t="shared" si="0"/>
        <v>9</v>
      </c>
      <c r="BD27" s="109">
        <f t="shared" si="0"/>
        <v>18</v>
      </c>
      <c r="BE27" s="109">
        <v>1</v>
      </c>
      <c r="BF27" s="109">
        <f t="shared" si="1"/>
        <v>1</v>
      </c>
      <c r="BG27" s="109">
        <v>3</v>
      </c>
      <c r="BH27" s="109">
        <v>10</v>
      </c>
      <c r="BI27" s="108">
        <v>9</v>
      </c>
      <c r="BJ27" s="113">
        <f t="shared" si="2"/>
        <v>70</v>
      </c>
      <c r="BK27" s="696"/>
      <c r="BL27" s="697"/>
      <c r="BM27" s="697"/>
      <c r="BN27" s="697"/>
      <c r="BO27" s="697"/>
      <c r="BP27" s="697"/>
      <c r="BQ27" s="174"/>
      <c r="BR27" s="174"/>
      <c r="BS27" s="697"/>
      <c r="BT27" s="697"/>
      <c r="BU27" s="697"/>
      <c r="BV27" s="697"/>
      <c r="BW27" s="699"/>
    </row>
    <row r="28" spans="1:75" s="20" customFormat="1" ht="15.75" thickBot="1">
      <c r="A28" s="215">
        <v>14</v>
      </c>
      <c r="B28" s="398">
        <v>341204269</v>
      </c>
      <c r="C28" s="399" t="s">
        <v>150</v>
      </c>
      <c r="D28" s="394">
        <v>4.5</v>
      </c>
      <c r="E28" s="394"/>
      <c r="F28" s="395"/>
      <c r="G28" s="395">
        <v>1.5</v>
      </c>
      <c r="H28" s="400"/>
      <c r="I28" s="400"/>
      <c r="J28" s="401">
        <v>0</v>
      </c>
      <c r="K28" s="84"/>
      <c r="L28" s="84">
        <v>4.5</v>
      </c>
      <c r="M28" s="84"/>
      <c r="N28" s="84">
        <v>2</v>
      </c>
      <c r="O28" s="89"/>
      <c r="P28" s="89"/>
      <c r="Q28" s="133">
        <v>1</v>
      </c>
      <c r="R28" s="126"/>
      <c r="S28" s="84"/>
      <c r="T28" s="126"/>
      <c r="U28" s="144"/>
      <c r="V28" s="89">
        <v>1</v>
      </c>
      <c r="W28" s="89">
        <v>1</v>
      </c>
      <c r="X28" s="133"/>
      <c r="Y28" s="84"/>
      <c r="Z28" s="89"/>
      <c r="AA28" s="89"/>
      <c r="AB28" s="90"/>
      <c r="AC28" s="90"/>
      <c r="AD28" s="90"/>
      <c r="AE28" s="127">
        <v>4</v>
      </c>
      <c r="AF28" s="132"/>
      <c r="AG28" s="90"/>
      <c r="AH28" s="90"/>
      <c r="AI28" s="90"/>
      <c r="AJ28" s="144"/>
      <c r="AK28" s="223">
        <v>3</v>
      </c>
      <c r="AL28" s="90"/>
      <c r="AM28" s="224"/>
      <c r="AN28" s="90"/>
      <c r="AO28" s="90"/>
      <c r="AP28" s="90"/>
      <c r="AQ28" s="90"/>
      <c r="AR28" s="129">
        <v>9</v>
      </c>
      <c r="AS28" s="244">
        <v>6</v>
      </c>
      <c r="AT28" s="102">
        <v>13.5</v>
      </c>
      <c r="AU28" s="103"/>
      <c r="AV28" s="103">
        <v>9</v>
      </c>
      <c r="AW28" s="221">
        <v>14</v>
      </c>
      <c r="AX28" s="132"/>
      <c r="AY28" s="90"/>
      <c r="AZ28" s="133"/>
      <c r="BA28" s="108">
        <f t="shared" si="3"/>
        <v>18</v>
      </c>
      <c r="BB28" s="109">
        <f t="shared" si="0"/>
        <v>4.5</v>
      </c>
      <c r="BC28" s="109">
        <f t="shared" si="0"/>
        <v>9</v>
      </c>
      <c r="BD28" s="109">
        <f t="shared" si="0"/>
        <v>17.5</v>
      </c>
      <c r="BE28" s="109">
        <v>1</v>
      </c>
      <c r="BF28" s="109">
        <f t="shared" si="1"/>
        <v>1</v>
      </c>
      <c r="BG28" s="109">
        <v>3</v>
      </c>
      <c r="BH28" s="109">
        <v>9</v>
      </c>
      <c r="BI28" s="108">
        <v>8.5</v>
      </c>
      <c r="BJ28" s="113">
        <f t="shared" si="2"/>
        <v>71.5</v>
      </c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s="20" customFormat="1" ht="15.75" thickBot="1">
      <c r="A29" s="215">
        <v>15</v>
      </c>
      <c r="B29" s="398">
        <v>341204370</v>
      </c>
      <c r="C29" s="399" t="s">
        <v>487</v>
      </c>
      <c r="D29" s="394">
        <v>2.5</v>
      </c>
      <c r="E29" s="394"/>
      <c r="F29" s="395"/>
      <c r="G29" s="395">
        <v>1</v>
      </c>
      <c r="H29" s="400"/>
      <c r="I29" s="400"/>
      <c r="J29" s="401">
        <v>0</v>
      </c>
      <c r="K29" s="84"/>
      <c r="L29" s="84">
        <v>5</v>
      </c>
      <c r="M29" s="84"/>
      <c r="N29" s="84">
        <v>2</v>
      </c>
      <c r="O29" s="89"/>
      <c r="P29" s="89"/>
      <c r="Q29" s="133">
        <v>1.5</v>
      </c>
      <c r="R29" s="126"/>
      <c r="S29" s="98"/>
      <c r="T29" s="126"/>
      <c r="U29" s="126"/>
      <c r="V29" s="89">
        <v>1</v>
      </c>
      <c r="W29" s="89">
        <v>1</v>
      </c>
      <c r="X29" s="133"/>
      <c r="Y29" s="84"/>
      <c r="Z29" s="89"/>
      <c r="AA29" s="89"/>
      <c r="AB29" s="90"/>
      <c r="AC29" s="90"/>
      <c r="AD29" s="90"/>
      <c r="AE29" s="127">
        <v>4</v>
      </c>
      <c r="AF29" s="132"/>
      <c r="AG29" s="90"/>
      <c r="AH29" s="90"/>
      <c r="AI29" s="90"/>
      <c r="AJ29" s="144"/>
      <c r="AK29" s="223">
        <v>3</v>
      </c>
      <c r="AL29" s="90"/>
      <c r="AM29" s="224"/>
      <c r="AN29" s="90"/>
      <c r="AO29" s="90"/>
      <c r="AP29" s="90"/>
      <c r="AQ29" s="90"/>
      <c r="AR29" s="129">
        <v>11</v>
      </c>
      <c r="AS29" s="244">
        <v>6</v>
      </c>
      <c r="AT29" s="102">
        <v>13.5</v>
      </c>
      <c r="AU29" s="103"/>
      <c r="AV29" s="103">
        <v>5.5</v>
      </c>
      <c r="AW29" s="221">
        <v>15</v>
      </c>
      <c r="AX29" s="132"/>
      <c r="AY29" s="90"/>
      <c r="AZ29" s="133"/>
      <c r="BA29" s="108">
        <f t="shared" si="3"/>
        <v>16</v>
      </c>
      <c r="BB29" s="109">
        <f t="shared" si="0"/>
        <v>5</v>
      </c>
      <c r="BC29" s="109">
        <f t="shared" si="0"/>
        <v>5.5</v>
      </c>
      <c r="BD29" s="109">
        <f t="shared" si="0"/>
        <v>18</v>
      </c>
      <c r="BE29" s="109">
        <v>1</v>
      </c>
      <c r="BF29" s="109">
        <f t="shared" si="1"/>
        <v>1</v>
      </c>
      <c r="BG29" s="109">
        <v>3</v>
      </c>
      <c r="BH29" s="109">
        <v>11</v>
      </c>
      <c r="BI29" s="108">
        <v>9</v>
      </c>
      <c r="BJ29" s="113">
        <f t="shared" si="2"/>
        <v>69.5</v>
      </c>
      <c r="BK29" s="674"/>
      <c r="BL29" s="675"/>
      <c r="BM29" s="675"/>
      <c r="BN29" s="675"/>
      <c r="BO29" s="675"/>
      <c r="BP29" s="675"/>
      <c r="BQ29" s="675"/>
      <c r="BR29" s="675"/>
      <c r="BS29" s="675"/>
      <c r="BT29" s="675"/>
      <c r="BU29" s="675"/>
      <c r="BV29" s="675"/>
      <c r="BW29" s="676"/>
    </row>
    <row r="30" spans="1:75" s="20" customFormat="1" ht="15.75" thickBot="1">
      <c r="A30" s="215">
        <v>16</v>
      </c>
      <c r="B30" s="398">
        <v>341204562</v>
      </c>
      <c r="C30" s="399" t="s">
        <v>423</v>
      </c>
      <c r="D30" s="394">
        <v>3</v>
      </c>
      <c r="E30" s="394"/>
      <c r="F30" s="395"/>
      <c r="G30" s="395">
        <v>0.5</v>
      </c>
      <c r="H30" s="400"/>
      <c r="I30" s="400"/>
      <c r="J30" s="401">
        <v>0</v>
      </c>
      <c r="K30" s="84"/>
      <c r="L30" s="84">
        <v>5</v>
      </c>
      <c r="M30" s="84"/>
      <c r="N30" s="84">
        <v>2</v>
      </c>
      <c r="O30" s="89"/>
      <c r="P30" s="89"/>
      <c r="Q30" s="133">
        <v>1.5</v>
      </c>
      <c r="R30" s="126"/>
      <c r="S30" s="98"/>
      <c r="T30" s="126"/>
      <c r="U30" s="126"/>
      <c r="V30" s="89">
        <v>1</v>
      </c>
      <c r="W30" s="89">
        <v>1</v>
      </c>
      <c r="X30" s="133"/>
      <c r="Y30" s="84"/>
      <c r="Z30" s="89"/>
      <c r="AA30" s="89"/>
      <c r="AB30" s="90"/>
      <c r="AC30" s="90"/>
      <c r="AD30" s="90"/>
      <c r="AE30" s="127">
        <v>4</v>
      </c>
      <c r="AF30" s="132"/>
      <c r="AG30" s="90"/>
      <c r="AH30" s="90"/>
      <c r="AI30" s="90"/>
      <c r="AJ30" s="126"/>
      <c r="AK30" s="223">
        <v>3</v>
      </c>
      <c r="AL30" s="90"/>
      <c r="AM30" s="224"/>
      <c r="AN30" s="90"/>
      <c r="AO30" s="90"/>
      <c r="AP30" s="90"/>
      <c r="AQ30" s="90"/>
      <c r="AR30" s="129">
        <v>9.5</v>
      </c>
      <c r="AS30" s="244">
        <v>4</v>
      </c>
      <c r="AT30" s="102">
        <v>14.5</v>
      </c>
      <c r="AU30" s="103"/>
      <c r="AV30" s="103">
        <v>7</v>
      </c>
      <c r="AW30" s="221">
        <v>16</v>
      </c>
      <c r="AX30" s="132"/>
      <c r="AY30" s="90"/>
      <c r="AZ30" s="133"/>
      <c r="BA30" s="108">
        <f t="shared" si="3"/>
        <v>17.5</v>
      </c>
      <c r="BB30" s="109">
        <f t="shared" si="0"/>
        <v>5</v>
      </c>
      <c r="BC30" s="109">
        <f t="shared" si="0"/>
        <v>7</v>
      </c>
      <c r="BD30" s="109">
        <f t="shared" si="0"/>
        <v>18.5</v>
      </c>
      <c r="BE30" s="109">
        <v>1</v>
      </c>
      <c r="BF30" s="109">
        <f t="shared" si="1"/>
        <v>1</v>
      </c>
      <c r="BG30" s="109">
        <v>3</v>
      </c>
      <c r="BH30" s="109">
        <v>9.5</v>
      </c>
      <c r="BI30" s="108">
        <v>5</v>
      </c>
      <c r="BJ30" s="113">
        <f t="shared" si="2"/>
        <v>67.5</v>
      </c>
      <c r="BK30" s="677"/>
      <c r="BL30" s="678"/>
      <c r="BM30" s="678"/>
      <c r="BN30" s="678"/>
      <c r="BO30" s="678"/>
      <c r="BP30" s="678"/>
      <c r="BQ30" s="678"/>
      <c r="BR30" s="678"/>
      <c r="BS30" s="678"/>
      <c r="BT30" s="678"/>
      <c r="BU30" s="678"/>
      <c r="BV30" s="678"/>
      <c r="BW30" s="679"/>
    </row>
    <row r="31" spans="1:75" s="20" customFormat="1" ht="15.75" thickBot="1">
      <c r="A31" s="215">
        <v>17</v>
      </c>
      <c r="B31" s="398">
        <v>341204589</v>
      </c>
      <c r="C31" s="399" t="s">
        <v>600</v>
      </c>
      <c r="D31" s="394">
        <v>3</v>
      </c>
      <c r="E31" s="394"/>
      <c r="F31" s="395"/>
      <c r="G31" s="395">
        <v>1.5</v>
      </c>
      <c r="H31" s="400"/>
      <c r="I31" s="400"/>
      <c r="J31" s="401">
        <v>0</v>
      </c>
      <c r="K31" s="84"/>
      <c r="L31" s="84">
        <v>5.5</v>
      </c>
      <c r="M31" s="84"/>
      <c r="N31" s="84">
        <v>1.5</v>
      </c>
      <c r="O31" s="89"/>
      <c r="P31" s="89"/>
      <c r="Q31" s="133">
        <v>1</v>
      </c>
      <c r="R31" s="126"/>
      <c r="S31" s="98"/>
      <c r="T31" s="126"/>
      <c r="U31" s="126"/>
      <c r="V31" s="89">
        <v>1</v>
      </c>
      <c r="W31" s="89">
        <v>1</v>
      </c>
      <c r="X31" s="133"/>
      <c r="Y31" s="84"/>
      <c r="Z31" s="89"/>
      <c r="AA31" s="89"/>
      <c r="AB31" s="90"/>
      <c r="AC31" s="90"/>
      <c r="AD31" s="90"/>
      <c r="AE31" s="127">
        <v>3.5</v>
      </c>
      <c r="AF31" s="132"/>
      <c r="AG31" s="90"/>
      <c r="AH31" s="90"/>
      <c r="AI31" s="90"/>
      <c r="AJ31" s="126"/>
      <c r="AK31" s="223">
        <v>3</v>
      </c>
      <c r="AL31" s="90"/>
      <c r="AM31" s="224"/>
      <c r="AN31" s="90"/>
      <c r="AO31" s="90"/>
      <c r="AP31" s="90"/>
      <c r="AQ31" s="90"/>
      <c r="AR31" s="129">
        <v>9</v>
      </c>
      <c r="AS31" s="244">
        <v>5.5</v>
      </c>
      <c r="AT31" s="102">
        <v>14</v>
      </c>
      <c r="AU31" s="103"/>
      <c r="AV31" s="103">
        <v>9</v>
      </c>
      <c r="AW31" s="221">
        <v>8.5</v>
      </c>
      <c r="AX31" s="132"/>
      <c r="AY31" s="90"/>
      <c r="AZ31" s="133"/>
      <c r="BA31" s="108">
        <f t="shared" si="3"/>
        <v>17</v>
      </c>
      <c r="BB31" s="109">
        <f t="shared" si="3"/>
        <v>5.5</v>
      </c>
      <c r="BC31" s="109">
        <f t="shared" si="3"/>
        <v>9</v>
      </c>
      <c r="BD31" s="109">
        <f t="shared" si="3"/>
        <v>11.5</v>
      </c>
      <c r="BE31" s="109">
        <v>1</v>
      </c>
      <c r="BF31" s="109">
        <f t="shared" si="1"/>
        <v>1</v>
      </c>
      <c r="BG31" s="109">
        <v>3</v>
      </c>
      <c r="BH31" s="109">
        <v>9</v>
      </c>
      <c r="BI31" s="108">
        <v>6.5</v>
      </c>
      <c r="BJ31" s="113">
        <f t="shared" si="2"/>
        <v>63.5</v>
      </c>
      <c r="BK31" s="677"/>
      <c r="BL31" s="678"/>
      <c r="BM31" s="678"/>
      <c r="BN31" s="678"/>
      <c r="BO31" s="678"/>
      <c r="BP31" s="678"/>
      <c r="BQ31" s="678"/>
      <c r="BR31" s="678"/>
      <c r="BS31" s="678"/>
      <c r="BT31" s="678"/>
      <c r="BU31" s="678"/>
      <c r="BV31" s="678"/>
      <c r="BW31" s="679"/>
    </row>
    <row r="32" spans="1:75" s="20" customFormat="1" ht="16.5" thickTop="1" thickBot="1">
      <c r="A32" s="215">
        <v>18</v>
      </c>
      <c r="B32" s="398">
        <v>341205000</v>
      </c>
      <c r="C32" s="399" t="s">
        <v>601</v>
      </c>
      <c r="D32" s="394">
        <v>3</v>
      </c>
      <c r="E32" s="394"/>
      <c r="F32" s="395"/>
      <c r="G32" s="395">
        <v>1.5</v>
      </c>
      <c r="H32" s="396"/>
      <c r="I32" s="396"/>
      <c r="J32" s="397">
        <v>0</v>
      </c>
      <c r="K32" s="84"/>
      <c r="L32" s="84">
        <v>4.5</v>
      </c>
      <c r="M32" s="84"/>
      <c r="N32" s="84">
        <v>1</v>
      </c>
      <c r="O32" s="89"/>
      <c r="P32" s="89"/>
      <c r="Q32" s="133">
        <v>1</v>
      </c>
      <c r="R32" s="126"/>
      <c r="S32" s="84"/>
      <c r="T32" s="126"/>
      <c r="U32" s="126"/>
      <c r="V32" s="89">
        <v>1</v>
      </c>
      <c r="W32" s="89">
        <v>1</v>
      </c>
      <c r="X32" s="133"/>
      <c r="Y32" s="84"/>
      <c r="Z32" s="89"/>
      <c r="AA32" s="89"/>
      <c r="AB32" s="90"/>
      <c r="AC32" s="90"/>
      <c r="AD32" s="90"/>
      <c r="AE32" s="127">
        <v>4</v>
      </c>
      <c r="AF32" s="132"/>
      <c r="AG32" s="90"/>
      <c r="AH32" s="90"/>
      <c r="AI32" s="90"/>
      <c r="AJ32" s="126"/>
      <c r="AK32" s="223">
        <v>3</v>
      </c>
      <c r="AL32" s="90"/>
      <c r="AM32" s="224"/>
      <c r="AN32" s="90"/>
      <c r="AO32" s="90"/>
      <c r="AP32" s="90"/>
      <c r="AQ32" s="90"/>
      <c r="AR32" s="129">
        <v>9</v>
      </c>
      <c r="AS32" s="244">
        <v>5</v>
      </c>
      <c r="AT32" s="102">
        <v>12.5</v>
      </c>
      <c r="AU32" s="103"/>
      <c r="AV32" s="103">
        <v>9</v>
      </c>
      <c r="AW32" s="221">
        <v>16.5</v>
      </c>
      <c r="AX32" s="132"/>
      <c r="AY32" s="90"/>
      <c r="AZ32" s="133"/>
      <c r="BA32" s="108">
        <f t="shared" si="3"/>
        <v>15.5</v>
      </c>
      <c r="BB32" s="109">
        <f t="shared" si="3"/>
        <v>4.5</v>
      </c>
      <c r="BC32" s="109">
        <f t="shared" si="3"/>
        <v>9</v>
      </c>
      <c r="BD32" s="109">
        <f t="shared" si="3"/>
        <v>19</v>
      </c>
      <c r="BE32" s="109">
        <v>1</v>
      </c>
      <c r="BF32" s="109">
        <f t="shared" si="1"/>
        <v>1</v>
      </c>
      <c r="BG32" s="109">
        <v>3</v>
      </c>
      <c r="BH32" s="109">
        <f>AY32+AR32+AK32+AD32+W32+P32+I32</f>
        <v>13</v>
      </c>
      <c r="BI32" s="108">
        <v>6.5</v>
      </c>
      <c r="BJ32" s="113">
        <f t="shared" si="2"/>
        <v>72.5</v>
      </c>
      <c r="BK32" s="677"/>
      <c r="BL32" s="678"/>
      <c r="BM32" s="678"/>
      <c r="BN32" s="678"/>
      <c r="BO32" s="678"/>
      <c r="BP32" s="678"/>
      <c r="BQ32" s="678"/>
      <c r="BR32" s="678"/>
      <c r="BS32" s="678"/>
      <c r="BT32" s="678"/>
      <c r="BU32" s="678"/>
      <c r="BV32" s="678"/>
      <c r="BW32" s="679"/>
    </row>
    <row r="33" spans="1:76" s="20" customFormat="1" ht="15.75" thickBot="1">
      <c r="A33" s="215">
        <v>19</v>
      </c>
      <c r="B33" s="398">
        <v>341205221</v>
      </c>
      <c r="C33" s="399" t="s">
        <v>425</v>
      </c>
      <c r="D33" s="394">
        <v>5</v>
      </c>
      <c r="E33" s="394"/>
      <c r="F33" s="395"/>
      <c r="G33" s="395">
        <v>2</v>
      </c>
      <c r="H33" s="400"/>
      <c r="I33" s="400"/>
      <c r="J33" s="401">
        <v>1.5</v>
      </c>
      <c r="K33" s="84"/>
      <c r="L33" s="84">
        <v>5</v>
      </c>
      <c r="M33" s="84"/>
      <c r="N33" s="84">
        <v>1.5</v>
      </c>
      <c r="O33" s="89"/>
      <c r="P33" s="89"/>
      <c r="Q33" s="133">
        <v>1.5</v>
      </c>
      <c r="R33" s="126"/>
      <c r="S33" s="84"/>
      <c r="T33" s="126"/>
      <c r="U33" s="144"/>
      <c r="V33" s="89">
        <v>1</v>
      </c>
      <c r="W33" s="89">
        <v>1</v>
      </c>
      <c r="X33" s="133"/>
      <c r="Y33" s="84"/>
      <c r="Z33" s="89"/>
      <c r="AA33" s="89"/>
      <c r="AB33" s="90"/>
      <c r="AC33" s="90"/>
      <c r="AD33" s="90"/>
      <c r="AE33" s="127">
        <v>4</v>
      </c>
      <c r="AF33" s="132"/>
      <c r="AG33" s="90"/>
      <c r="AH33" s="90"/>
      <c r="AI33" s="90"/>
      <c r="AJ33" s="126"/>
      <c r="AK33" s="223">
        <v>3</v>
      </c>
      <c r="AL33" s="90"/>
      <c r="AM33" s="224"/>
      <c r="AN33" s="90"/>
      <c r="AO33" s="90"/>
      <c r="AP33" s="90"/>
      <c r="AQ33" s="90"/>
      <c r="AR33" s="129">
        <v>10</v>
      </c>
      <c r="AS33" s="244">
        <v>6.5</v>
      </c>
      <c r="AT33" s="184">
        <v>13.5</v>
      </c>
      <c r="AU33" s="103"/>
      <c r="AV33" s="103">
        <v>12</v>
      </c>
      <c r="AW33" s="221">
        <v>16</v>
      </c>
      <c r="AX33" s="132"/>
      <c r="AY33" s="90"/>
      <c r="AZ33" s="133"/>
      <c r="BA33" s="108">
        <f t="shared" si="3"/>
        <v>18.5</v>
      </c>
      <c r="BB33" s="109">
        <f t="shared" si="3"/>
        <v>5</v>
      </c>
      <c r="BC33" s="109">
        <f t="shared" si="3"/>
        <v>12</v>
      </c>
      <c r="BD33" s="109">
        <f t="shared" si="3"/>
        <v>19.5</v>
      </c>
      <c r="BE33" s="109">
        <v>1</v>
      </c>
      <c r="BF33" s="109">
        <f t="shared" si="1"/>
        <v>1</v>
      </c>
      <c r="BG33" s="109">
        <v>3</v>
      </c>
      <c r="BH33" s="109">
        <v>10</v>
      </c>
      <c r="BI33" s="108">
        <v>11.5</v>
      </c>
      <c r="BJ33" s="113">
        <f t="shared" si="2"/>
        <v>81.5</v>
      </c>
      <c r="BK33" s="677"/>
      <c r="BL33" s="678"/>
      <c r="BM33" s="678"/>
      <c r="BN33" s="678"/>
      <c r="BO33" s="678"/>
      <c r="BP33" s="678"/>
      <c r="BQ33" s="678"/>
      <c r="BR33" s="678"/>
      <c r="BS33" s="678"/>
      <c r="BT33" s="678"/>
      <c r="BU33" s="678"/>
      <c r="BV33" s="678"/>
      <c r="BW33" s="679"/>
    </row>
    <row r="34" spans="1:76" s="20" customFormat="1" ht="15.75" thickBot="1">
      <c r="A34" s="215">
        <v>20</v>
      </c>
      <c r="B34" s="398">
        <v>341206035</v>
      </c>
      <c r="C34" s="399" t="s">
        <v>602</v>
      </c>
      <c r="D34" s="394">
        <v>3</v>
      </c>
      <c r="E34" s="394"/>
      <c r="F34" s="395"/>
      <c r="G34" s="395">
        <v>2.5</v>
      </c>
      <c r="H34" s="400"/>
      <c r="I34" s="400"/>
      <c r="J34" s="401">
        <v>1</v>
      </c>
      <c r="K34" s="84"/>
      <c r="L34" s="84">
        <v>4.5</v>
      </c>
      <c r="M34" s="84"/>
      <c r="N34" s="84">
        <v>2</v>
      </c>
      <c r="O34" s="89"/>
      <c r="P34" s="89"/>
      <c r="Q34" s="133">
        <v>1</v>
      </c>
      <c r="R34" s="126"/>
      <c r="S34" s="98"/>
      <c r="T34" s="126"/>
      <c r="U34" s="126"/>
      <c r="V34" s="89">
        <v>1</v>
      </c>
      <c r="W34" s="89">
        <v>1</v>
      </c>
      <c r="X34" s="133"/>
      <c r="Y34" s="84"/>
      <c r="Z34" s="89"/>
      <c r="AA34" s="89"/>
      <c r="AB34" s="90"/>
      <c r="AC34" s="90"/>
      <c r="AD34" s="90"/>
      <c r="AE34" s="127">
        <v>4</v>
      </c>
      <c r="AF34" s="132"/>
      <c r="AG34" s="90"/>
      <c r="AH34" s="90"/>
      <c r="AI34" s="90"/>
      <c r="AJ34" s="126"/>
      <c r="AK34" s="223">
        <v>3</v>
      </c>
      <c r="AL34" s="90"/>
      <c r="AM34" s="224"/>
      <c r="AN34" s="90"/>
      <c r="AO34" s="90"/>
      <c r="AP34" s="90"/>
      <c r="AQ34" s="90"/>
      <c r="AR34" s="129">
        <v>8.5</v>
      </c>
      <c r="AS34" s="244">
        <v>4.5</v>
      </c>
      <c r="AT34" s="102">
        <v>13</v>
      </c>
      <c r="AU34" s="103"/>
      <c r="AV34" s="403">
        <v>7.5</v>
      </c>
      <c r="AW34" s="404">
        <v>14.5</v>
      </c>
      <c r="AX34" s="132"/>
      <c r="AY34" s="90"/>
      <c r="AZ34" s="133"/>
      <c r="BA34" s="108">
        <f t="shared" si="3"/>
        <v>16</v>
      </c>
      <c r="BB34" s="109">
        <f t="shared" si="3"/>
        <v>4.5</v>
      </c>
      <c r="BC34" s="109">
        <f t="shared" si="3"/>
        <v>7.5</v>
      </c>
      <c r="BD34" s="109">
        <f t="shared" si="3"/>
        <v>19</v>
      </c>
      <c r="BE34" s="109">
        <v>1</v>
      </c>
      <c r="BF34" s="109">
        <f t="shared" si="1"/>
        <v>1</v>
      </c>
      <c r="BG34" s="109">
        <v>3</v>
      </c>
      <c r="BH34" s="109">
        <v>8.5</v>
      </c>
      <c r="BI34" s="108">
        <v>9.5</v>
      </c>
      <c r="BJ34" s="113">
        <f t="shared" si="2"/>
        <v>70</v>
      </c>
      <c r="BK34" s="677"/>
      <c r="BL34" s="678"/>
      <c r="BM34" s="678"/>
      <c r="BN34" s="678"/>
      <c r="BO34" s="678"/>
      <c r="BP34" s="678"/>
      <c r="BQ34" s="678"/>
      <c r="BR34" s="678"/>
      <c r="BS34" s="678"/>
      <c r="BT34" s="678"/>
      <c r="BU34" s="678"/>
      <c r="BV34" s="678"/>
      <c r="BW34" s="679"/>
    </row>
    <row r="35" spans="1:76" s="20" customFormat="1" ht="15.75" thickBot="1">
      <c r="A35" s="215">
        <v>21</v>
      </c>
      <c r="B35" s="398">
        <v>342204160</v>
      </c>
      <c r="C35" s="399" t="s">
        <v>427</v>
      </c>
      <c r="D35" s="394">
        <v>2</v>
      </c>
      <c r="E35" s="394"/>
      <c r="F35" s="395"/>
      <c r="G35" s="395">
        <v>0</v>
      </c>
      <c r="H35" s="400"/>
      <c r="I35" s="400"/>
      <c r="J35" s="401">
        <v>0</v>
      </c>
      <c r="K35" s="84"/>
      <c r="L35" s="84">
        <v>3</v>
      </c>
      <c r="M35" s="84"/>
      <c r="N35" s="84">
        <v>1</v>
      </c>
      <c r="O35" s="89"/>
      <c r="P35" s="89"/>
      <c r="Q35" s="133">
        <v>0</v>
      </c>
      <c r="R35" s="126"/>
      <c r="S35" s="98"/>
      <c r="T35" s="126"/>
      <c r="U35" s="126"/>
      <c r="V35" s="89">
        <v>1</v>
      </c>
      <c r="W35" s="89">
        <v>1</v>
      </c>
      <c r="X35" s="133"/>
      <c r="Y35" s="84"/>
      <c r="Z35" s="89"/>
      <c r="AA35" s="89"/>
      <c r="AB35" s="90"/>
      <c r="AC35" s="90"/>
      <c r="AD35" s="90"/>
      <c r="AE35" s="127">
        <v>4</v>
      </c>
      <c r="AF35" s="132"/>
      <c r="AG35" s="90"/>
      <c r="AH35" s="90"/>
      <c r="AI35" s="90"/>
      <c r="AJ35" s="126"/>
      <c r="AK35" s="223">
        <v>3</v>
      </c>
      <c r="AL35" s="90"/>
      <c r="AM35" s="224"/>
      <c r="AN35" s="90"/>
      <c r="AO35" s="90"/>
      <c r="AP35" s="90"/>
      <c r="AQ35" s="90"/>
      <c r="AR35" s="129">
        <v>9</v>
      </c>
      <c r="AS35" s="244">
        <v>4.5</v>
      </c>
      <c r="AT35" s="102">
        <v>5</v>
      </c>
      <c r="AU35" s="103"/>
      <c r="AV35" s="405">
        <v>5.5</v>
      </c>
      <c r="AW35" s="221">
        <v>11</v>
      </c>
      <c r="AX35" s="132"/>
      <c r="AY35" s="90"/>
      <c r="AZ35" s="133"/>
      <c r="BA35" s="108">
        <f t="shared" si="3"/>
        <v>7</v>
      </c>
      <c r="BB35" s="109">
        <f t="shared" si="3"/>
        <v>3</v>
      </c>
      <c r="BC35" s="109">
        <f t="shared" si="3"/>
        <v>5.5</v>
      </c>
      <c r="BD35" s="109">
        <f t="shared" si="3"/>
        <v>12</v>
      </c>
      <c r="BE35" s="109">
        <v>1</v>
      </c>
      <c r="BF35" s="109">
        <f t="shared" si="1"/>
        <v>1</v>
      </c>
      <c r="BG35" s="109">
        <v>3</v>
      </c>
      <c r="BH35" s="109">
        <v>9</v>
      </c>
      <c r="BI35" s="108">
        <v>7.5</v>
      </c>
      <c r="BJ35" s="113">
        <f t="shared" si="2"/>
        <v>49</v>
      </c>
      <c r="BK35" s="677"/>
      <c r="BL35" s="678"/>
      <c r="BM35" s="678"/>
      <c r="BN35" s="678"/>
      <c r="BO35" s="678"/>
      <c r="BP35" s="678"/>
      <c r="BQ35" s="678"/>
      <c r="BR35" s="678"/>
      <c r="BS35" s="678"/>
      <c r="BT35" s="678"/>
      <c r="BU35" s="678"/>
      <c r="BV35" s="678"/>
      <c r="BW35" s="679"/>
    </row>
    <row r="36" spans="1:76" s="20" customFormat="1" ht="15.75" thickBot="1">
      <c r="A36" s="215">
        <v>22</v>
      </c>
      <c r="B36" s="398">
        <v>342206888</v>
      </c>
      <c r="C36" s="399" t="s">
        <v>603</v>
      </c>
      <c r="D36" s="394">
        <v>4</v>
      </c>
      <c r="E36" s="394"/>
      <c r="F36" s="395"/>
      <c r="G36" s="395">
        <v>1.5</v>
      </c>
      <c r="H36" s="400"/>
      <c r="I36" s="400"/>
      <c r="J36" s="401">
        <v>1</v>
      </c>
      <c r="K36" s="84"/>
      <c r="L36" s="84">
        <v>5</v>
      </c>
      <c r="M36" s="84"/>
      <c r="N36" s="84">
        <v>2</v>
      </c>
      <c r="O36" s="89"/>
      <c r="P36" s="89"/>
      <c r="Q36" s="133">
        <v>1.5</v>
      </c>
      <c r="R36" s="126"/>
      <c r="S36" s="98"/>
      <c r="T36" s="126"/>
      <c r="U36" s="126"/>
      <c r="V36" s="89">
        <v>1</v>
      </c>
      <c r="W36" s="89">
        <v>1</v>
      </c>
      <c r="X36" s="133"/>
      <c r="Y36" s="84"/>
      <c r="Z36" s="89"/>
      <c r="AA36" s="89"/>
      <c r="AB36" s="90"/>
      <c r="AC36" s="90"/>
      <c r="AD36" s="90"/>
      <c r="AE36" s="127">
        <v>4</v>
      </c>
      <c r="AF36" s="132"/>
      <c r="AG36" s="90"/>
      <c r="AH36" s="90"/>
      <c r="AI36" s="90"/>
      <c r="AJ36" s="126"/>
      <c r="AK36" s="223">
        <v>3</v>
      </c>
      <c r="AL36" s="90"/>
      <c r="AM36" s="224"/>
      <c r="AN36" s="90"/>
      <c r="AO36" s="90"/>
      <c r="AP36" s="90"/>
      <c r="AQ36" s="90"/>
      <c r="AR36" s="129">
        <v>10</v>
      </c>
      <c r="AS36" s="244">
        <v>6</v>
      </c>
      <c r="AT36" s="102">
        <v>13</v>
      </c>
      <c r="AU36" s="103"/>
      <c r="AV36" s="104">
        <v>10.5</v>
      </c>
      <c r="AW36" s="241">
        <v>17.5</v>
      </c>
      <c r="AX36" s="132"/>
      <c r="AY36" s="90"/>
      <c r="AZ36" s="133"/>
      <c r="BA36" s="108">
        <f t="shared" si="3"/>
        <v>17</v>
      </c>
      <c r="BB36" s="109">
        <f t="shared" si="3"/>
        <v>5</v>
      </c>
      <c r="BC36" s="109">
        <f t="shared" si="3"/>
        <v>10.5</v>
      </c>
      <c r="BD36" s="109">
        <f t="shared" si="3"/>
        <v>21</v>
      </c>
      <c r="BE36" s="109">
        <v>1</v>
      </c>
      <c r="BF36" s="109">
        <f t="shared" si="1"/>
        <v>1</v>
      </c>
      <c r="BG36" s="109">
        <v>3</v>
      </c>
      <c r="BH36" s="109">
        <v>10</v>
      </c>
      <c r="BI36" s="108">
        <v>9</v>
      </c>
      <c r="BJ36" s="113">
        <f t="shared" si="2"/>
        <v>77.5</v>
      </c>
      <c r="BK36" s="677"/>
      <c r="BL36" s="678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9"/>
      <c r="BX36" s="185"/>
    </row>
    <row r="37" spans="1:76" s="20" customFormat="1" ht="16.5" thickTop="1" thickBot="1">
      <c r="A37" s="215">
        <v>23</v>
      </c>
      <c r="B37" s="406">
        <v>342207095</v>
      </c>
      <c r="C37" s="399" t="s">
        <v>604</v>
      </c>
      <c r="D37" s="394">
        <v>4.5</v>
      </c>
      <c r="E37" s="394"/>
      <c r="F37" s="395"/>
      <c r="G37" s="395">
        <v>3</v>
      </c>
      <c r="H37" s="396"/>
      <c r="I37" s="396"/>
      <c r="J37" s="397">
        <v>1.5</v>
      </c>
      <c r="K37" s="84"/>
      <c r="L37" s="84">
        <v>6</v>
      </c>
      <c r="M37" s="84"/>
      <c r="N37" s="84">
        <v>1.5</v>
      </c>
      <c r="O37" s="89"/>
      <c r="P37" s="89"/>
      <c r="Q37" s="133">
        <v>2</v>
      </c>
      <c r="R37" s="126"/>
      <c r="S37" s="84"/>
      <c r="T37" s="126"/>
      <c r="U37" s="126"/>
      <c r="V37" s="89">
        <v>1</v>
      </c>
      <c r="W37" s="89">
        <v>1</v>
      </c>
      <c r="X37" s="133"/>
      <c r="Y37" s="84"/>
      <c r="Z37" s="89"/>
      <c r="AA37" s="89"/>
      <c r="AB37" s="90"/>
      <c r="AC37" s="90"/>
      <c r="AD37" s="90"/>
      <c r="AE37" s="127">
        <v>5</v>
      </c>
      <c r="AF37" s="132"/>
      <c r="AG37" s="90"/>
      <c r="AH37" s="90"/>
      <c r="AI37" s="90"/>
      <c r="AJ37" s="126"/>
      <c r="AK37" s="223">
        <v>3</v>
      </c>
      <c r="AL37" s="90"/>
      <c r="AM37" s="224"/>
      <c r="AN37" s="90"/>
      <c r="AO37" s="90"/>
      <c r="AP37" s="90"/>
      <c r="AQ37" s="90"/>
      <c r="AR37" s="129">
        <v>11</v>
      </c>
      <c r="AS37" s="244">
        <v>6.5</v>
      </c>
      <c r="AT37" s="102">
        <v>15</v>
      </c>
      <c r="AU37" s="103"/>
      <c r="AV37" s="104">
        <v>13.5</v>
      </c>
      <c r="AW37" s="221">
        <v>18</v>
      </c>
      <c r="AX37" s="132"/>
      <c r="AY37" s="90"/>
      <c r="AZ37" s="133"/>
      <c r="BA37" s="108">
        <f t="shared" si="3"/>
        <v>19.5</v>
      </c>
      <c r="BB37" s="109">
        <f t="shared" si="3"/>
        <v>6</v>
      </c>
      <c r="BC37" s="109">
        <f t="shared" si="3"/>
        <v>13.5</v>
      </c>
      <c r="BD37" s="109">
        <f t="shared" si="3"/>
        <v>22.5</v>
      </c>
      <c r="BE37" s="109">
        <v>1</v>
      </c>
      <c r="BF37" s="109">
        <f t="shared" si="1"/>
        <v>1</v>
      </c>
      <c r="BG37" s="109">
        <v>3</v>
      </c>
      <c r="BH37" s="109">
        <v>11</v>
      </c>
      <c r="BI37" s="108">
        <v>10</v>
      </c>
      <c r="BJ37" s="113">
        <f t="shared" si="2"/>
        <v>87.5</v>
      </c>
      <c r="BK37" s="677"/>
      <c r="BL37" s="678"/>
      <c r="BM37" s="678"/>
      <c r="BN37" s="678"/>
      <c r="BO37" s="678"/>
      <c r="BP37" s="678"/>
      <c r="BQ37" s="678"/>
      <c r="BR37" s="678"/>
      <c r="BS37" s="678"/>
      <c r="BT37" s="678"/>
      <c r="BU37" s="678"/>
      <c r="BV37" s="678"/>
      <c r="BW37" s="679"/>
      <c r="BX37" s="185"/>
    </row>
    <row r="38" spans="1:76" s="20" customFormat="1" thickTop="1" thickBot="1">
      <c r="A38" s="700" t="s">
        <v>115</v>
      </c>
      <c r="B38" s="701"/>
      <c r="C38" s="702"/>
      <c r="D38" s="187">
        <f t="shared" ref="D38:AI38" si="6">(SUM(D15:D31))/$BQ$10</f>
        <v>2.6086956521739131</v>
      </c>
      <c r="E38" s="187">
        <f t="shared" si="6"/>
        <v>0</v>
      </c>
      <c r="F38" s="187">
        <f t="shared" si="6"/>
        <v>0</v>
      </c>
      <c r="G38" s="187">
        <f t="shared" si="6"/>
        <v>0.93478260869565222</v>
      </c>
      <c r="H38" s="187">
        <f t="shared" si="6"/>
        <v>0</v>
      </c>
      <c r="I38" s="187">
        <f t="shared" si="6"/>
        <v>0</v>
      </c>
      <c r="J38" s="187">
        <f t="shared" si="6"/>
        <v>0.47826086956521741</v>
      </c>
      <c r="K38" s="188">
        <f t="shared" si="6"/>
        <v>0</v>
      </c>
      <c r="L38" s="188">
        <f t="shared" si="6"/>
        <v>3.5652173913043477</v>
      </c>
      <c r="M38" s="188">
        <f t="shared" si="6"/>
        <v>0</v>
      </c>
      <c r="N38" s="188">
        <f t="shared" si="6"/>
        <v>1.2826086956521738</v>
      </c>
      <c r="O38" s="188">
        <f t="shared" si="6"/>
        <v>0</v>
      </c>
      <c r="P38" s="188">
        <f t="shared" si="6"/>
        <v>0</v>
      </c>
      <c r="Q38" s="188">
        <f t="shared" si="6"/>
        <v>0.93478260869565222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88">
        <f t="shared" si="6"/>
        <v>0.73913043478260865</v>
      </c>
      <c r="W38" s="188">
        <f t="shared" si="6"/>
        <v>0.73913043478260865</v>
      </c>
      <c r="X38" s="188">
        <f t="shared" si="6"/>
        <v>0</v>
      </c>
      <c r="Y38" s="188">
        <f t="shared" si="6"/>
        <v>0</v>
      </c>
      <c r="Z38" s="188">
        <f t="shared" si="6"/>
        <v>0</v>
      </c>
      <c r="AA38" s="188">
        <f t="shared" si="6"/>
        <v>0</v>
      </c>
      <c r="AB38" s="188">
        <f t="shared" si="6"/>
        <v>0</v>
      </c>
      <c r="AC38" s="188">
        <f t="shared" si="6"/>
        <v>0</v>
      </c>
      <c r="AD38" s="188">
        <f t="shared" si="6"/>
        <v>0</v>
      </c>
      <c r="AE38" s="188">
        <f t="shared" si="6"/>
        <v>3.0434782608695654</v>
      </c>
      <c r="AF38" s="188">
        <f t="shared" si="6"/>
        <v>0</v>
      </c>
      <c r="AG38" s="188">
        <f t="shared" si="6"/>
        <v>0</v>
      </c>
      <c r="AH38" s="188">
        <f t="shared" si="6"/>
        <v>0</v>
      </c>
      <c r="AI38" s="188">
        <f t="shared" si="6"/>
        <v>0</v>
      </c>
      <c r="AJ38" s="188">
        <f t="shared" ref="AJ38:AZ38" si="7">(SUM(AJ15:AJ31))/$BQ$10</f>
        <v>0</v>
      </c>
      <c r="AK38" s="188">
        <f t="shared" si="7"/>
        <v>2.2173913043478262</v>
      </c>
      <c r="AL38" s="188">
        <f t="shared" si="7"/>
        <v>0</v>
      </c>
      <c r="AM38" s="188">
        <f t="shared" si="7"/>
        <v>0</v>
      </c>
      <c r="AN38" s="188">
        <f t="shared" si="7"/>
        <v>0</v>
      </c>
      <c r="AO38" s="188">
        <f t="shared" si="7"/>
        <v>0</v>
      </c>
      <c r="AP38" s="188">
        <f t="shared" si="7"/>
        <v>0</v>
      </c>
      <c r="AQ38" s="188">
        <f t="shared" si="7"/>
        <v>0</v>
      </c>
      <c r="AR38" s="188">
        <f t="shared" si="7"/>
        <v>6.9565217391304346</v>
      </c>
      <c r="AS38" s="188">
        <f t="shared" si="7"/>
        <v>3.4565217391304346</v>
      </c>
      <c r="AT38" s="188">
        <f t="shared" si="7"/>
        <v>8.9565217391304355</v>
      </c>
      <c r="AU38" s="188">
        <f t="shared" si="7"/>
        <v>0</v>
      </c>
      <c r="AV38" s="188">
        <f t="shared" si="7"/>
        <v>6.4782608695652177</v>
      </c>
      <c r="AW38" s="188">
        <f t="shared" si="7"/>
        <v>10.304347826086957</v>
      </c>
      <c r="AX38" s="188">
        <f t="shared" si="7"/>
        <v>0</v>
      </c>
      <c r="AY38" s="188">
        <f t="shared" si="7"/>
        <v>0</v>
      </c>
      <c r="AZ38" s="188">
        <f t="shared" si="7"/>
        <v>0</v>
      </c>
      <c r="BA38" s="190">
        <f>(SUM(BA15:BA37))/$BQ$10</f>
        <v>15.630434782608695</v>
      </c>
      <c r="BB38" s="190">
        <f>(SUM(BB15:BB37))/$BQ$10</f>
        <v>4.7826086956521738</v>
      </c>
      <c r="BC38" s="190">
        <f>(SUM(BC15:BC37))/$BQ$10</f>
        <v>9</v>
      </c>
      <c r="BD38" s="190">
        <f>(SUM(BD15:BD37))/$BQ$10</f>
        <v>17.434782608695652</v>
      </c>
      <c r="BE38" s="407">
        <v>0.7</v>
      </c>
      <c r="BF38" s="407">
        <v>0.7</v>
      </c>
      <c r="BG38" s="407">
        <v>22</v>
      </c>
      <c r="BH38" s="190">
        <f>(SUM(BH15:BH37))/$BQ$10</f>
        <v>9.6304347826086953</v>
      </c>
      <c r="BI38" s="190">
        <f>(SUM(BI15:BI37))/$BQ$10</f>
        <v>7.7826086956521738</v>
      </c>
      <c r="BJ38" s="113">
        <f t="shared" si="2"/>
        <v>87.660869565217396</v>
      </c>
      <c r="BK38" s="677"/>
      <c r="BL38" s="678"/>
      <c r="BM38" s="678"/>
      <c r="BN38" s="678"/>
      <c r="BO38" s="678"/>
      <c r="BP38" s="678"/>
      <c r="BQ38" s="678"/>
      <c r="BR38" s="678"/>
      <c r="BS38" s="678"/>
      <c r="BT38" s="678"/>
      <c r="BU38" s="678"/>
      <c r="BV38" s="678"/>
      <c r="BW38" s="679"/>
    </row>
    <row r="39" spans="1:76" s="20" customFormat="1" thickTop="1" thickBot="1">
      <c r="A39" s="703" t="s">
        <v>116</v>
      </c>
      <c r="B39" s="704"/>
      <c r="C39" s="705"/>
      <c r="D39" s="191">
        <f>D38/BM19</f>
        <v>0.52173913043478259</v>
      </c>
      <c r="E39" s="191" t="e">
        <f>E38/BN19</f>
        <v>#DIV/0!</v>
      </c>
      <c r="F39" s="191">
        <f>F38/BO19</f>
        <v>0</v>
      </c>
      <c r="G39" s="191" t="e">
        <f>G38/BP19</f>
        <v>#DIV/0!</v>
      </c>
      <c r="H39" s="191" t="e">
        <f>H38/BQ19</f>
        <v>#DIV/0!</v>
      </c>
      <c r="I39" s="191" t="e">
        <f>I38/BS19</f>
        <v>#DIV/0!</v>
      </c>
      <c r="J39" s="191">
        <f>J38/BU19</f>
        <v>0.19130434782608696</v>
      </c>
      <c r="K39" s="191">
        <f>K38/BM20</f>
        <v>0</v>
      </c>
      <c r="L39" s="191" t="e">
        <f>L38/BN20</f>
        <v>#DIV/0!</v>
      </c>
      <c r="M39" s="191">
        <f>M38/BO20</f>
        <v>0</v>
      </c>
      <c r="N39" s="191" t="e">
        <f>N38/BP20</f>
        <v>#DIV/0!</v>
      </c>
      <c r="O39" s="191" t="e">
        <f>O38/BQ20</f>
        <v>#DIV/0!</v>
      </c>
      <c r="P39" s="191" t="e">
        <f>P38/BS20</f>
        <v>#DIV/0!</v>
      </c>
      <c r="Q39" s="191">
        <f>Q38/BU20</f>
        <v>0.37391304347826088</v>
      </c>
      <c r="R39" s="191" t="e">
        <f>R38/BM16</f>
        <v>#DIV/0!</v>
      </c>
      <c r="S39" s="191" t="e">
        <f>S38/BN16</f>
        <v>#DIV/0!</v>
      </c>
      <c r="T39" s="191" t="e">
        <f>T38/BO16</f>
        <v>#DIV/0!</v>
      </c>
      <c r="U39" s="191" t="e">
        <f>U38/BP16</f>
        <v>#DIV/0!</v>
      </c>
      <c r="V39" s="191">
        <f>V38/BQ16</f>
        <v>0.73913043478260865</v>
      </c>
      <c r="W39" s="191" t="e">
        <f>W38/BS16</f>
        <v>#DIV/0!</v>
      </c>
      <c r="X39" s="191" t="e">
        <f>X38/BU16</f>
        <v>#DIV/0!</v>
      </c>
      <c r="Y39" s="192" t="e">
        <f>Y38/BM17</f>
        <v>#DIV/0!</v>
      </c>
      <c r="Z39" s="192" t="e">
        <f>Z38/BN17</f>
        <v>#DIV/0!</v>
      </c>
      <c r="AA39" s="192" t="e">
        <f>AA38/BO17</f>
        <v>#DIV/0!</v>
      </c>
      <c r="AB39" s="192" t="e">
        <f>AB38/BP17</f>
        <v>#DIV/0!</v>
      </c>
      <c r="AC39" s="192" t="e">
        <f>AC38/BQ17</f>
        <v>#DIV/0!</v>
      </c>
      <c r="AD39" s="192" t="e">
        <f>AD38/BS17</f>
        <v>#DIV/0!</v>
      </c>
      <c r="AE39" s="192">
        <f>AE38/BU17</f>
        <v>0.60869565217391308</v>
      </c>
      <c r="AF39" s="193" t="e">
        <f>AF38/BM18</f>
        <v>#DIV/0!</v>
      </c>
      <c r="AG39" s="193" t="e">
        <f>AG38/BN18</f>
        <v>#DIV/0!</v>
      </c>
      <c r="AH39" s="193" t="e">
        <f>AH38/BO18</f>
        <v>#DIV/0!</v>
      </c>
      <c r="AI39" s="193" t="e">
        <f>AI38/BP18</f>
        <v>#DIV/0!</v>
      </c>
      <c r="AJ39" s="193" t="e">
        <f>AJ38/BQ18</f>
        <v>#DIV/0!</v>
      </c>
      <c r="AK39" s="193">
        <f>AK38/BS18</f>
        <v>0.73913043478260876</v>
      </c>
      <c r="AL39" s="193" t="e">
        <f>AL38/BU18</f>
        <v>#DIV/0!</v>
      </c>
      <c r="AM39" s="194" t="e">
        <f>AM38/BM21</f>
        <v>#DIV/0!</v>
      </c>
      <c r="AN39" s="194" t="e">
        <f>AN38/BN21</f>
        <v>#DIV/0!</v>
      </c>
      <c r="AO39" s="194" t="e">
        <f>AO38/BO21</f>
        <v>#DIV/0!</v>
      </c>
      <c r="AP39" s="194" t="e">
        <f>AP38/BP21</f>
        <v>#DIV/0!</v>
      </c>
      <c r="AQ39" s="194" t="e">
        <f>AQ38/BQ21</f>
        <v>#DIV/0!</v>
      </c>
      <c r="AR39" s="194" t="e">
        <f>AR38/BS21</f>
        <v>#DIV/0!</v>
      </c>
      <c r="AS39" s="194">
        <f>AS38/BU21</f>
        <v>0.34565217391304348</v>
      </c>
      <c r="AT39" s="195">
        <f>AT38/BM22</f>
        <v>0.59710144927536235</v>
      </c>
      <c r="AU39" s="195" t="e">
        <f>AU38/BN22</f>
        <v>#DIV/0!</v>
      </c>
      <c r="AV39" s="195">
        <f>AV38/BO22</f>
        <v>0.43188405797101453</v>
      </c>
      <c r="AW39" s="195">
        <f>AW38/BP22</f>
        <v>0.51521739130434785</v>
      </c>
      <c r="AX39" s="195" t="e">
        <f>AX38/BQ22</f>
        <v>#DIV/0!</v>
      </c>
      <c r="AY39" s="195" t="e">
        <f>AY38/BS22</f>
        <v>#DIV/0!</v>
      </c>
      <c r="AZ39" s="195" t="e">
        <f>AZ38/BU22</f>
        <v>#DIV/0!</v>
      </c>
      <c r="BA39" s="196">
        <f>BA38/BM24</f>
        <v>0.62521739130434784</v>
      </c>
      <c r="BB39" s="196">
        <v>0.32</v>
      </c>
      <c r="BC39" s="196">
        <f>BC38/BO24</f>
        <v>0.45</v>
      </c>
      <c r="BD39" s="196">
        <f>BD38/BP24</f>
        <v>0.87173913043478257</v>
      </c>
      <c r="BE39" s="408">
        <v>0.7</v>
      </c>
      <c r="BF39" s="196">
        <f>BF38/BQ24</f>
        <v>0.7</v>
      </c>
      <c r="BG39" s="196">
        <v>0.74</v>
      </c>
      <c r="BH39" s="196">
        <v>0.64</v>
      </c>
      <c r="BI39" s="196">
        <f>BI38/BU24</f>
        <v>0.38913043478260867</v>
      </c>
      <c r="BJ39" s="197"/>
      <c r="BK39" s="680"/>
      <c r="BL39" s="681"/>
      <c r="BM39" s="681"/>
      <c r="BN39" s="681"/>
      <c r="BO39" s="681"/>
      <c r="BP39" s="681"/>
      <c r="BQ39" s="681"/>
      <c r="BR39" s="681"/>
      <c r="BS39" s="681"/>
      <c r="BT39" s="681"/>
      <c r="BU39" s="681"/>
      <c r="BV39" s="681"/>
      <c r="BW39" s="682"/>
    </row>
    <row r="40" spans="1:76" s="20" customFormat="1" ht="13.5" thickTop="1">
      <c r="B40" s="198"/>
      <c r="L40" s="199"/>
      <c r="BA40" s="200"/>
      <c r="BC40" s="201"/>
      <c r="BF40" s="201"/>
      <c r="BG40" s="201"/>
      <c r="BH40" s="201"/>
      <c r="BI40" s="201"/>
    </row>
    <row r="41" spans="1:76" s="20" customFormat="1" ht="12.75">
      <c r="A41" s="706" t="s">
        <v>117</v>
      </c>
      <c r="B41" s="706"/>
      <c r="C41" s="707" t="s">
        <v>605</v>
      </c>
      <c r="D41" s="707"/>
      <c r="E41" s="707"/>
      <c r="F41" s="707"/>
      <c r="G41" s="707"/>
      <c r="H41" s="203"/>
      <c r="I41" s="203"/>
      <c r="J41" s="706"/>
      <c r="K41" s="706"/>
      <c r="L41" s="706"/>
      <c r="M41" s="706"/>
      <c r="N41" s="706"/>
      <c r="O41" s="706"/>
      <c r="P41" s="706"/>
      <c r="Q41" s="706"/>
      <c r="R41" s="706"/>
      <c r="S41" s="706"/>
      <c r="T41" s="706"/>
      <c r="U41" s="706"/>
      <c r="V41" s="706"/>
      <c r="W41" s="706"/>
      <c r="X41" s="706"/>
      <c r="Z41" s="204"/>
      <c r="AA41" s="709" t="s">
        <v>201</v>
      </c>
      <c r="AB41" s="709"/>
      <c r="AC41" s="709"/>
      <c r="AD41" s="709"/>
      <c r="AE41" s="709"/>
      <c r="AF41" s="709"/>
      <c r="AG41" s="709"/>
      <c r="AH41" s="709"/>
      <c r="AI41" s="709"/>
      <c r="AJ41" s="709"/>
      <c r="AK41" s="709"/>
      <c r="AL41" s="709"/>
      <c r="AM41" s="709"/>
      <c r="AN41" s="709"/>
      <c r="AO41" s="709"/>
      <c r="AP41" s="709"/>
      <c r="AQ41" s="709"/>
      <c r="AR41" s="709"/>
      <c r="AS41" s="709"/>
      <c r="AT41" s="709"/>
      <c r="AU41" s="709"/>
      <c r="AV41" s="709"/>
      <c r="AW41" s="709"/>
      <c r="AX41" s="709"/>
      <c r="AY41" s="709"/>
      <c r="AZ41" s="709"/>
      <c r="BA41" s="709"/>
      <c r="BB41" s="709"/>
      <c r="BC41" s="709"/>
      <c r="BD41" s="709"/>
      <c r="BE41" s="709"/>
      <c r="BF41" s="709"/>
      <c r="BG41" s="709"/>
      <c r="BH41" s="709"/>
      <c r="BI41" s="709"/>
      <c r="BJ41" s="708"/>
      <c r="BK41" s="708"/>
      <c r="BL41" s="708"/>
      <c r="BM41" s="708"/>
      <c r="BN41" s="708"/>
      <c r="BO41" s="708"/>
      <c r="BP41" s="708"/>
      <c r="BQ41" s="205"/>
      <c r="BR41" s="205"/>
      <c r="BS41" s="706" t="s">
        <v>120</v>
      </c>
      <c r="BT41" s="706"/>
      <c r="BU41" s="706"/>
      <c r="BV41" s="706"/>
      <c r="BW41" s="706"/>
    </row>
    <row r="42" spans="1:76" s="20" customFormat="1" ht="12.75">
      <c r="B42" s="198"/>
    </row>
    <row r="43" spans="1:76" s="20" customFormat="1" ht="12.75">
      <c r="B43" s="206" t="s">
        <v>121</v>
      </c>
      <c r="G43" s="709" t="s">
        <v>122</v>
      </c>
      <c r="H43" s="709"/>
      <c r="I43" s="709"/>
      <c r="J43" s="709"/>
      <c r="K43" s="709"/>
      <c r="L43" s="709"/>
      <c r="M43" s="709"/>
      <c r="N43" s="709"/>
      <c r="O43" s="709"/>
      <c r="P43" s="709"/>
      <c r="Q43" s="709"/>
      <c r="R43" s="709"/>
      <c r="S43" s="709"/>
      <c r="T43" s="709"/>
      <c r="U43" s="709"/>
      <c r="V43" s="709"/>
      <c r="W43" s="709"/>
      <c r="AE43" s="710" t="s">
        <v>606</v>
      </c>
      <c r="AF43" s="710"/>
      <c r="AG43" s="710"/>
      <c r="AH43" s="710"/>
      <c r="AI43" s="710"/>
      <c r="AJ43" s="710"/>
      <c r="AK43" s="710"/>
      <c r="AL43" s="710"/>
      <c r="AM43" s="710"/>
      <c r="AN43" s="710"/>
      <c r="AO43" s="710"/>
      <c r="AP43" s="710"/>
      <c r="AQ43" s="710"/>
      <c r="AR43" s="710"/>
      <c r="AS43" s="710"/>
      <c r="AT43" s="710"/>
      <c r="AU43" s="710"/>
      <c r="AV43" s="710"/>
      <c r="AW43" s="710"/>
      <c r="AX43" s="710"/>
      <c r="AY43" s="710"/>
      <c r="AZ43" s="710"/>
      <c r="BA43" s="710"/>
      <c r="BB43" s="710"/>
      <c r="BC43" s="710"/>
      <c r="BD43" s="710"/>
      <c r="BE43" s="710"/>
      <c r="BF43" s="710"/>
      <c r="BG43" s="710"/>
      <c r="BH43" s="710"/>
      <c r="BI43" s="710"/>
      <c r="BP43" s="711" t="s">
        <v>124</v>
      </c>
      <c r="BQ43" s="711"/>
      <c r="BR43" s="711"/>
      <c r="BS43" s="711"/>
      <c r="BT43" s="711"/>
      <c r="BU43" s="711"/>
      <c r="BV43" s="711"/>
      <c r="BW43" s="204"/>
      <c r="BX43" s="204"/>
    </row>
    <row r="44" spans="1:76" s="20" customFormat="1" ht="12.75">
      <c r="B44" s="198"/>
    </row>
    <row r="45" spans="1:76" s="20" customFormat="1" ht="15" thickBot="1">
      <c r="B45" s="198"/>
      <c r="BJ45" s="46"/>
      <c r="BK45" s="46"/>
      <c r="BL45" s="46"/>
      <c r="BV45"/>
    </row>
    <row r="46" spans="1:76" s="20" customFormat="1" ht="15" thickTop="1">
      <c r="B46" s="198"/>
      <c r="BJ46" s="40"/>
      <c r="BK46" s="40"/>
      <c r="BL46" s="40"/>
      <c r="BM46" s="207" t="str">
        <f>BM15</f>
        <v>a1</v>
      </c>
      <c r="BN46" s="207" t="str">
        <f>BN15</f>
        <v>a2</v>
      </c>
      <c r="BO46" s="207" t="str">
        <f>BO15</f>
        <v>b1</v>
      </c>
      <c r="BP46" s="207" t="str">
        <f>BP15</f>
        <v>b2</v>
      </c>
      <c r="BQ46" s="207" t="str">
        <f>BQ15</f>
        <v>c1</v>
      </c>
      <c r="BR46" s="207" t="s">
        <v>17</v>
      </c>
      <c r="BS46" s="207" t="str">
        <f>BS15</f>
        <v>d1</v>
      </c>
      <c r="BT46" s="207" t="s">
        <v>21</v>
      </c>
      <c r="BU46" s="207" t="str">
        <f>BU15</f>
        <v>e2</v>
      </c>
      <c r="BV46"/>
      <c r="BW46" s="208"/>
    </row>
    <row r="47" spans="1:76" s="20" customFormat="1">
      <c r="B47" s="198"/>
      <c r="BJ47" s="209"/>
      <c r="BK47" s="210"/>
      <c r="BL47" s="210"/>
      <c r="BM47" s="231">
        <v>0.2</v>
      </c>
      <c r="BN47" s="231">
        <v>0.2</v>
      </c>
      <c r="BO47" s="231">
        <v>0.2</v>
      </c>
      <c r="BP47" s="231">
        <v>0.2</v>
      </c>
      <c r="BQ47" s="231">
        <v>0.2</v>
      </c>
      <c r="BR47" s="231"/>
      <c r="BS47" s="231">
        <v>0.2</v>
      </c>
      <c r="BT47" s="231"/>
      <c r="BU47" s="231">
        <v>0.2</v>
      </c>
      <c r="BV47"/>
    </row>
    <row r="48" spans="1:76" s="20" customFormat="1">
      <c r="B48" s="198"/>
      <c r="BJ48" s="46"/>
      <c r="BK48" s="212"/>
      <c r="BL48" s="212"/>
      <c r="BM48" s="231">
        <v>0.8</v>
      </c>
      <c r="BN48" s="231">
        <v>0.8</v>
      </c>
      <c r="BO48" s="231">
        <v>0.8</v>
      </c>
      <c r="BP48" s="231">
        <v>0.8</v>
      </c>
      <c r="BQ48" s="231">
        <v>0.8</v>
      </c>
      <c r="BR48" s="231"/>
      <c r="BS48" s="231">
        <v>0.8</v>
      </c>
      <c r="BT48" s="231"/>
      <c r="BU48" s="231">
        <v>0.8</v>
      </c>
      <c r="BV48"/>
    </row>
    <row r="49" spans="2:74" s="20" customFormat="1" ht="15" customHeight="1" thickBot="1">
      <c r="B49" s="198"/>
      <c r="BF49"/>
      <c r="BG49"/>
      <c r="BM49" s="213">
        <f>BA39</f>
        <v>0.62521739130434784</v>
      </c>
      <c r="BN49" s="213">
        <v>0.32</v>
      </c>
      <c r="BO49" s="213">
        <f>BC39</f>
        <v>0.45</v>
      </c>
      <c r="BP49" s="213">
        <f>BD39</f>
        <v>0.87173913043478257</v>
      </c>
      <c r="BQ49" s="213">
        <v>0.7</v>
      </c>
      <c r="BR49" s="213">
        <v>0.7</v>
      </c>
      <c r="BS49" s="409">
        <v>0.74</v>
      </c>
      <c r="BT49" s="213">
        <v>0.64</v>
      </c>
      <c r="BU49" s="213">
        <f>BI39</f>
        <v>0.38913043478260867</v>
      </c>
      <c r="BV49"/>
    </row>
    <row r="50" spans="2:74" s="11" customFormat="1" ht="12" thickTop="1">
      <c r="B50" s="214"/>
    </row>
  </sheetData>
  <protectedRanges>
    <protectedRange sqref="AX21:AZ37 R21:U37 BJ15:BJ39 AZ40 B38:BI39 AF21:AQ37 X21:AD37" name="نطاق3"/>
    <protectedRange sqref="C41" name="نطاق4_1"/>
    <protectedRange sqref="BM49:BU49" name="نطاق3_1"/>
    <protectedRange sqref="BA16:BI37 AX15:BI15 AX16:AZ20 R15:U20 AF15:AQ20 X15:AD20" name="نطاق3_2"/>
    <protectedRange sqref="C10" name="نطاق2_1_1"/>
    <protectedRange sqref="C15 C21:C23" name="نطاق3_1_1_3"/>
    <protectedRange sqref="C17:C19" name="نطاق3_1_1_1_2"/>
    <protectedRange sqref="C28:C37" name="نطاق3_1_4"/>
    <protectedRange sqref="B15" name="نطاق3_1_2_2"/>
    <protectedRange sqref="AU15:AU37" name="نطاق3_4"/>
    <protectedRange sqref="AT15:AT27" name="نطاق3_11_1"/>
    <protectedRange sqref="AT28:AT37" name="نطاق3_13_1"/>
    <protectedRange sqref="AV15:AW27" name="نطاق3_14_1"/>
    <protectedRange sqref="AV28:AW37" name="نطاق3_16_1"/>
    <protectedRange sqref="AR21:AS37" name="نطاق3_6"/>
    <protectedRange sqref="AR15:AS20" name="نطاق3_2_2"/>
    <protectedRange sqref="AE21:AE27" name="نطاق3_8_1"/>
    <protectedRange sqref="AE15:AE20" name="نطاق3_2_6_1"/>
    <protectedRange sqref="AE28:AE37" name="نطاق3_9_1"/>
    <protectedRange sqref="V21:W37" name="نطاق3_10"/>
    <protectedRange sqref="V15:W20" name="نطاق3_2_4"/>
    <protectedRange sqref="K21:Q37" name="نطاق3_15"/>
    <protectedRange sqref="K15:Q20" name="نطاق3_2_7"/>
    <protectedRange sqref="E21:J37" name="نطاق3_18"/>
    <protectedRange sqref="E16:E20 F15:J20 D15:D37" name="نطاق3_2_9"/>
  </protectedRanges>
  <mergeCells count="60">
    <mergeCell ref="BJ41:BP41"/>
    <mergeCell ref="BS41:BW41"/>
    <mergeCell ref="G43:W43"/>
    <mergeCell ref="AE43:BI43"/>
    <mergeCell ref="BP43:BV43"/>
    <mergeCell ref="AA41:BI41"/>
    <mergeCell ref="A38:C38"/>
    <mergeCell ref="A39:C39"/>
    <mergeCell ref="A41:B41"/>
    <mergeCell ref="C41:G41"/>
    <mergeCell ref="J41:X41"/>
    <mergeCell ref="BK29:BW39"/>
    <mergeCell ref="BK13:BP13"/>
    <mergeCell ref="BS13:BW13"/>
    <mergeCell ref="BV16:BW16"/>
    <mergeCell ref="BV19:BW19"/>
    <mergeCell ref="BV20:BW20"/>
    <mergeCell ref="BV21:BW21"/>
    <mergeCell ref="BV22:BW22"/>
    <mergeCell ref="BV23:BW23"/>
    <mergeCell ref="BV24:BW24"/>
    <mergeCell ref="BK26:BP27"/>
    <mergeCell ref="BS26:BW27"/>
    <mergeCell ref="D12:BI12"/>
    <mergeCell ref="BS12:BW12"/>
    <mergeCell ref="A13:A14"/>
    <mergeCell ref="B13:B14"/>
    <mergeCell ref="C13:C14"/>
    <mergeCell ref="D13:J13"/>
    <mergeCell ref="K13:Q13"/>
    <mergeCell ref="R13:X13"/>
    <mergeCell ref="Y13:AE13"/>
    <mergeCell ref="BA13:BI13"/>
    <mergeCell ref="A10:B10"/>
    <mergeCell ref="D10:F10"/>
    <mergeCell ref="G10:O10"/>
    <mergeCell ref="BJ10:BM10"/>
    <mergeCell ref="BU10:BW10"/>
    <mergeCell ref="A11:B11"/>
    <mergeCell ref="D11:X11"/>
    <mergeCell ref="Y11:BI11"/>
    <mergeCell ref="BK11:BP11"/>
    <mergeCell ref="BU11:BW11"/>
    <mergeCell ref="A5:BW5"/>
    <mergeCell ref="A6:BW6"/>
    <mergeCell ref="BJ7:BJ8"/>
    <mergeCell ref="R8:V9"/>
    <mergeCell ref="AN8:AQ9"/>
    <mergeCell ref="A9:B9"/>
    <mergeCell ref="D9:F9"/>
    <mergeCell ref="G9:O9"/>
    <mergeCell ref="BJ9:BM9"/>
    <mergeCell ref="BU9:BW9"/>
    <mergeCell ref="A1:G1"/>
    <mergeCell ref="V1:Y3"/>
    <mergeCell ref="BJ1:BW1"/>
    <mergeCell ref="A2:G2"/>
    <mergeCell ref="BJ2:BW2"/>
    <mergeCell ref="A3:G3"/>
    <mergeCell ref="BJ3:BW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0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4.25" customWidth="1"/>
    <col min="58" max="58" width="5.125" bestFit="1" customWidth="1"/>
    <col min="59" max="59" width="5.125" customWidth="1"/>
    <col min="60" max="61" width="4.25" bestFit="1" customWidth="1"/>
    <col min="62" max="62" width="7.375" bestFit="1" customWidth="1"/>
    <col min="63" max="63" width="5.75" bestFit="1" customWidth="1"/>
    <col min="64" max="64" width="2" customWidth="1"/>
    <col min="65" max="65" width="8" bestFit="1" customWidth="1"/>
    <col min="66" max="67" width="8" customWidth="1"/>
    <col min="68" max="68" width="5.25" bestFit="1" customWidth="1"/>
    <col min="69" max="70" width="5.25" customWidth="1"/>
    <col min="71" max="71" width="7" bestFit="1" customWidth="1"/>
    <col min="72" max="72" width="5.25" customWidth="1"/>
    <col min="73" max="74" width="5.25" bestFit="1" customWidth="1"/>
  </cols>
  <sheetData>
    <row r="1" spans="1:76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  <c r="BU1" s="631"/>
      <c r="BV1" s="631"/>
      <c r="BW1" s="631"/>
      <c r="BX1" s="3"/>
    </row>
    <row r="2" spans="1:76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629"/>
      <c r="BU2" s="629"/>
      <c r="BV2" s="629"/>
      <c r="BW2" s="629"/>
      <c r="BX2" s="4"/>
    </row>
    <row r="3" spans="1:76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33"/>
      <c r="BV3" s="633"/>
      <c r="BW3" s="633"/>
      <c r="BX3" s="6"/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</row>
    <row r="6" spans="1:76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</row>
    <row r="7" spans="1:76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635"/>
    </row>
    <row r="8" spans="1:76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J8" s="635"/>
    </row>
    <row r="9" spans="1:76" s="20" customFormat="1" ht="20.25" customHeight="1" thickTop="1" thickBot="1">
      <c r="A9" s="637" t="s">
        <v>24</v>
      </c>
      <c r="B9" s="638"/>
      <c r="C9" s="21" t="s">
        <v>589</v>
      </c>
      <c r="D9" s="639" t="s">
        <v>607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 t="s">
        <v>28</v>
      </c>
      <c r="AF9" s="18"/>
      <c r="AG9" s="18"/>
      <c r="AH9" s="18" t="s">
        <v>237</v>
      </c>
      <c r="AI9" s="18" t="s">
        <v>28</v>
      </c>
      <c r="AJ9" s="18"/>
      <c r="AK9" s="18"/>
      <c r="AL9" s="18" t="s">
        <v>237</v>
      </c>
      <c r="AM9" s="18" t="s">
        <v>237</v>
      </c>
      <c r="AN9" s="636"/>
      <c r="AO9" s="636"/>
      <c r="AP9" s="636"/>
      <c r="AQ9" s="636"/>
      <c r="BJ9" s="644"/>
      <c r="BK9" s="644"/>
      <c r="BL9" s="644"/>
      <c r="BM9" s="644"/>
      <c r="BN9" s="25"/>
      <c r="BO9" s="25"/>
      <c r="BP9" s="26"/>
      <c r="BQ9" s="26">
        <v>234</v>
      </c>
      <c r="BR9" s="26"/>
      <c r="BS9" s="26"/>
      <c r="BT9" s="26"/>
      <c r="BU9" s="644" t="s">
        <v>30</v>
      </c>
      <c r="BV9" s="644"/>
      <c r="BW9" s="645"/>
    </row>
    <row r="10" spans="1:76" s="20" customFormat="1" ht="17.25" thickTop="1" thickBot="1">
      <c r="A10" s="652" t="s">
        <v>31</v>
      </c>
      <c r="B10" s="653"/>
      <c r="C10" s="235" t="s">
        <v>591</v>
      </c>
      <c r="D10" s="654" t="s">
        <v>592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5"/>
      <c r="BJ10" s="658"/>
      <c r="BK10" s="658"/>
      <c r="BL10" s="658"/>
      <c r="BM10" s="658"/>
      <c r="BN10" s="36"/>
      <c r="BO10" s="36"/>
      <c r="BP10" s="37"/>
      <c r="BQ10" s="37">
        <v>23</v>
      </c>
      <c r="BR10" s="37"/>
      <c r="BS10" s="37"/>
      <c r="BT10" s="37"/>
      <c r="BU10" s="658" t="s">
        <v>34</v>
      </c>
      <c r="BV10" s="658"/>
      <c r="BW10" s="659"/>
    </row>
    <row r="11" spans="1:76" s="20" customFormat="1" ht="17.25" thickTop="1" thickBot="1">
      <c r="A11" s="646" t="s">
        <v>35</v>
      </c>
      <c r="B11" s="646"/>
      <c r="C11" s="38" t="s">
        <v>593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39"/>
      <c r="BK11" s="651" t="s">
        <v>38</v>
      </c>
      <c r="BL11" s="651"/>
      <c r="BM11" s="651"/>
      <c r="BN11" s="651"/>
      <c r="BO11" s="651"/>
      <c r="BP11" s="651"/>
      <c r="BQ11" s="40"/>
      <c r="BR11" s="40"/>
      <c r="BS11" s="41"/>
      <c r="BT11" s="41"/>
      <c r="BU11" s="651" t="s">
        <v>131</v>
      </c>
      <c r="BV11" s="651"/>
      <c r="BW11" s="651"/>
    </row>
    <row r="12" spans="1:76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1"/>
      <c r="BJ12" s="44"/>
      <c r="BK12" s="45"/>
      <c r="BL12" s="45"/>
      <c r="BM12" s="45"/>
      <c r="BN12" s="45"/>
      <c r="BO12" s="45"/>
      <c r="BP12" s="45"/>
      <c r="BQ12" s="45"/>
      <c r="BR12" s="45"/>
      <c r="BS12" s="662"/>
      <c r="BT12" s="662"/>
      <c r="BU12" s="662"/>
      <c r="BV12" s="662"/>
      <c r="BW12" s="662"/>
      <c r="BX12" s="46"/>
    </row>
    <row r="13" spans="1:76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594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1"/>
      <c r="BH13" s="671"/>
      <c r="BI13" s="672"/>
      <c r="BJ13" s="57"/>
      <c r="BK13" s="683" t="s">
        <v>51</v>
      </c>
      <c r="BL13" s="684"/>
      <c r="BM13" s="684"/>
      <c r="BN13" s="684"/>
      <c r="BO13" s="684"/>
      <c r="BP13" s="684"/>
      <c r="BQ13" s="58"/>
      <c r="BR13" s="58"/>
      <c r="BS13" s="684" t="s">
        <v>52</v>
      </c>
      <c r="BT13" s="684"/>
      <c r="BU13" s="684"/>
      <c r="BV13" s="684"/>
      <c r="BW13" s="685"/>
    </row>
    <row r="14" spans="1:76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11</v>
      </c>
      <c r="H14" s="61" t="s">
        <v>15</v>
      </c>
      <c r="I14" s="61" t="s">
        <v>19</v>
      </c>
      <c r="J14" s="62" t="s">
        <v>22</v>
      </c>
      <c r="K14" s="59" t="s">
        <v>6</v>
      </c>
      <c r="L14" s="59" t="s">
        <v>7</v>
      </c>
      <c r="M14" s="59" t="s">
        <v>10</v>
      </c>
      <c r="N14" s="59" t="s">
        <v>11</v>
      </c>
      <c r="O14" s="60" t="s">
        <v>15</v>
      </c>
      <c r="P14" s="60" t="s">
        <v>19</v>
      </c>
      <c r="Q14" s="62" t="s">
        <v>22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14</v>
      </c>
      <c r="W14" s="60" t="s">
        <v>17</v>
      </c>
      <c r="X14" s="62" t="s">
        <v>22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19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18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21</v>
      </c>
      <c r="AS14" s="66" t="s">
        <v>22</v>
      </c>
      <c r="AT14" s="67" t="s">
        <v>6</v>
      </c>
      <c r="AU14" s="68" t="s">
        <v>7</v>
      </c>
      <c r="AV14" s="67" t="s">
        <v>10</v>
      </c>
      <c r="AW14" s="69" t="s">
        <v>11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11</v>
      </c>
      <c r="BE14" s="69" t="s">
        <v>14</v>
      </c>
      <c r="BF14" s="61" t="s">
        <v>17</v>
      </c>
      <c r="BG14" s="61" t="s">
        <v>18</v>
      </c>
      <c r="BH14" s="61" t="s">
        <v>21</v>
      </c>
      <c r="BI14" s="62" t="s">
        <v>22</v>
      </c>
      <c r="BJ14" s="57" t="s">
        <v>53</v>
      </c>
    </row>
    <row r="15" spans="1:76" s="20" customFormat="1" ht="16.5" thickTop="1" thickBot="1">
      <c r="A15" s="215">
        <v>1</v>
      </c>
      <c r="B15" s="392">
        <v>321205265</v>
      </c>
      <c r="C15" s="393" t="s">
        <v>413</v>
      </c>
      <c r="D15" s="394">
        <v>4</v>
      </c>
      <c r="E15" s="110"/>
      <c r="F15" s="395"/>
      <c r="G15" s="395">
        <v>2</v>
      </c>
      <c r="H15" s="396"/>
      <c r="I15" s="396"/>
      <c r="J15" s="397">
        <v>1</v>
      </c>
      <c r="K15" s="84"/>
      <c r="L15" s="84">
        <v>4.5</v>
      </c>
      <c r="M15" s="84"/>
      <c r="N15" s="84">
        <v>1.5</v>
      </c>
      <c r="O15" s="89"/>
      <c r="P15" s="89"/>
      <c r="Q15" s="133">
        <v>1.5</v>
      </c>
      <c r="R15" s="83"/>
      <c r="S15" s="84"/>
      <c r="T15" s="83"/>
      <c r="U15" s="83"/>
      <c r="V15" s="89">
        <v>1</v>
      </c>
      <c r="W15" s="89">
        <v>1</v>
      </c>
      <c r="X15" s="133"/>
      <c r="Y15" s="84"/>
      <c r="Z15" s="89"/>
      <c r="AA15" s="89"/>
      <c r="AB15" s="90"/>
      <c r="AC15" s="90"/>
      <c r="AD15" s="90"/>
      <c r="AE15" s="85">
        <v>4</v>
      </c>
      <c r="AF15" s="106"/>
      <c r="AG15" s="99"/>
      <c r="AH15" s="99"/>
      <c r="AI15" s="99"/>
      <c r="AJ15" s="83"/>
      <c r="AK15" s="111">
        <v>3</v>
      </c>
      <c r="AL15" s="99"/>
      <c r="AM15" s="219"/>
      <c r="AN15" s="99"/>
      <c r="AO15" s="99"/>
      <c r="AP15" s="99"/>
      <c r="AQ15" s="99"/>
      <c r="AR15" s="94">
        <v>11</v>
      </c>
      <c r="AS15" s="242">
        <v>6</v>
      </c>
      <c r="AT15" s="102">
        <v>10</v>
      </c>
      <c r="AU15" s="103"/>
      <c r="AV15" s="103">
        <v>9</v>
      </c>
      <c r="AW15" s="221">
        <v>15</v>
      </c>
      <c r="AX15" s="106"/>
      <c r="AY15" s="99"/>
      <c r="AZ15" s="107"/>
      <c r="BA15" s="108">
        <f>AT15+AM15+AF15+Y15+R15+K15+D15</f>
        <v>14</v>
      </c>
      <c r="BB15" s="109">
        <f t="shared" ref="BB15:BD30" si="0">AU15+AN15+AG15+Z15+S15+L15+E15</f>
        <v>4.5</v>
      </c>
      <c r="BC15" s="109">
        <f t="shared" si="0"/>
        <v>9</v>
      </c>
      <c r="BD15" s="109">
        <f t="shared" si="0"/>
        <v>18.5</v>
      </c>
      <c r="BE15" s="109">
        <v>1</v>
      </c>
      <c r="BF15" s="109">
        <f t="shared" ref="BF15:BF37" si="1">AX15+AQ15+AJ15+AC15+V15+O15+H15</f>
        <v>1</v>
      </c>
      <c r="BG15" s="109">
        <v>3</v>
      </c>
      <c r="BH15" s="109">
        <v>11</v>
      </c>
      <c r="BI15" s="108">
        <v>9</v>
      </c>
      <c r="BJ15" s="113">
        <f t="shared" ref="BJ15:BJ38" si="2">SUM(BA15:BI15)</f>
        <v>71</v>
      </c>
      <c r="BK15" s="114" t="s">
        <v>50</v>
      </c>
      <c r="BL15" s="115"/>
      <c r="BM15" s="116" t="s">
        <v>6</v>
      </c>
      <c r="BN15" s="116" t="s">
        <v>7</v>
      </c>
      <c r="BO15" s="116" t="s">
        <v>10</v>
      </c>
      <c r="BP15" s="117" t="s">
        <v>11</v>
      </c>
      <c r="BQ15" s="117" t="s">
        <v>14</v>
      </c>
      <c r="BR15" s="117" t="s">
        <v>17</v>
      </c>
      <c r="BS15" s="117" t="s">
        <v>18</v>
      </c>
      <c r="BT15" s="118" t="s">
        <v>21</v>
      </c>
      <c r="BU15" s="119" t="s">
        <v>22</v>
      </c>
      <c r="BV15" s="40"/>
      <c r="BW15" s="40"/>
    </row>
    <row r="16" spans="1:76" s="20" customFormat="1" ht="15.75" thickBot="1">
      <c r="A16" s="215">
        <v>2</v>
      </c>
      <c r="B16" s="398">
        <v>321205418</v>
      </c>
      <c r="C16" s="399" t="s">
        <v>533</v>
      </c>
      <c r="D16" s="394">
        <v>3.5</v>
      </c>
      <c r="E16" s="394"/>
      <c r="F16" s="395"/>
      <c r="G16" s="395">
        <v>1.5</v>
      </c>
      <c r="H16" s="400"/>
      <c r="I16" s="400"/>
      <c r="J16" s="401">
        <v>1.5</v>
      </c>
      <c r="K16" s="84"/>
      <c r="L16" s="84">
        <v>4.5</v>
      </c>
      <c r="M16" s="84"/>
      <c r="N16" s="84">
        <v>1.5</v>
      </c>
      <c r="O16" s="89"/>
      <c r="P16" s="89"/>
      <c r="Q16" s="133">
        <v>1</v>
      </c>
      <c r="R16" s="126"/>
      <c r="S16" s="84"/>
      <c r="T16" s="126"/>
      <c r="U16" s="126"/>
      <c r="V16" s="89">
        <v>1</v>
      </c>
      <c r="W16" s="89">
        <v>1</v>
      </c>
      <c r="X16" s="133"/>
      <c r="Y16" s="84"/>
      <c r="Z16" s="89"/>
      <c r="AA16" s="89"/>
      <c r="AB16" s="90"/>
      <c r="AC16" s="90"/>
      <c r="AD16" s="90"/>
      <c r="AE16" s="127">
        <v>4</v>
      </c>
      <c r="AF16" s="132"/>
      <c r="AG16" s="90"/>
      <c r="AH16" s="90"/>
      <c r="AI16" s="90"/>
      <c r="AJ16" s="126"/>
      <c r="AK16" s="223">
        <v>3</v>
      </c>
      <c r="AL16" s="90"/>
      <c r="AM16" s="224"/>
      <c r="AN16" s="90"/>
      <c r="AO16" s="90"/>
      <c r="AP16" s="90"/>
      <c r="AQ16" s="90"/>
      <c r="AR16" s="129">
        <v>10</v>
      </c>
      <c r="AS16" s="244">
        <v>5.5</v>
      </c>
      <c r="AT16" s="102">
        <v>9.5</v>
      </c>
      <c r="AU16" s="103"/>
      <c r="AV16" s="103">
        <v>8</v>
      </c>
      <c r="AW16" s="221">
        <v>10</v>
      </c>
      <c r="AX16" s="132"/>
      <c r="AY16" s="90"/>
      <c r="AZ16" s="133"/>
      <c r="BA16" s="108">
        <f t="shared" ref="BA16:BD37" si="3">AT16+AM16+AF16+Y16+R16+K16+D16</f>
        <v>13</v>
      </c>
      <c r="BB16" s="109">
        <f t="shared" si="0"/>
        <v>4.5</v>
      </c>
      <c r="BC16" s="109">
        <f t="shared" si="0"/>
        <v>8</v>
      </c>
      <c r="BD16" s="109">
        <f t="shared" si="0"/>
        <v>13</v>
      </c>
      <c r="BE16" s="109">
        <v>1</v>
      </c>
      <c r="BF16" s="109">
        <f t="shared" si="1"/>
        <v>1</v>
      </c>
      <c r="BG16" s="109">
        <v>3</v>
      </c>
      <c r="BH16" s="109">
        <v>10</v>
      </c>
      <c r="BI16" s="108">
        <v>7</v>
      </c>
      <c r="BJ16" s="113">
        <f t="shared" si="2"/>
        <v>60.5</v>
      </c>
      <c r="BK16" s="134">
        <f>SUM(BM16:BU16)</f>
        <v>2</v>
      </c>
      <c r="BL16" s="135"/>
      <c r="BM16" s="136"/>
      <c r="BN16" s="136"/>
      <c r="BO16" s="136"/>
      <c r="BP16" s="136"/>
      <c r="BQ16" s="136">
        <v>1</v>
      </c>
      <c r="BR16" s="136">
        <v>1</v>
      </c>
      <c r="BS16" s="136"/>
      <c r="BT16" s="136"/>
      <c r="BU16" s="136"/>
      <c r="BV16" s="724" t="s">
        <v>59</v>
      </c>
      <c r="BW16" s="725"/>
    </row>
    <row r="17" spans="1:75" s="20" customFormat="1" ht="15.75" thickBot="1">
      <c r="A17" s="215">
        <v>3</v>
      </c>
      <c r="B17" s="398">
        <v>321205572</v>
      </c>
      <c r="C17" s="399" t="s">
        <v>475</v>
      </c>
      <c r="D17" s="394">
        <v>4</v>
      </c>
      <c r="E17" s="394"/>
      <c r="F17" s="395"/>
      <c r="G17" s="395">
        <v>1.5</v>
      </c>
      <c r="H17" s="396"/>
      <c r="I17" s="396"/>
      <c r="J17" s="402">
        <v>0.5</v>
      </c>
      <c r="K17" s="84"/>
      <c r="L17" s="84">
        <v>5</v>
      </c>
      <c r="M17" s="84"/>
      <c r="N17" s="84">
        <v>1.5</v>
      </c>
      <c r="O17" s="89"/>
      <c r="P17" s="89"/>
      <c r="Q17" s="133">
        <v>1.5</v>
      </c>
      <c r="R17" s="126"/>
      <c r="S17" s="84"/>
      <c r="T17" s="126"/>
      <c r="U17" s="126"/>
      <c r="V17" s="89">
        <v>1</v>
      </c>
      <c r="W17" s="89">
        <v>1</v>
      </c>
      <c r="X17" s="133"/>
      <c r="Y17" s="84"/>
      <c r="Z17" s="89"/>
      <c r="AA17" s="89"/>
      <c r="AB17" s="90"/>
      <c r="AC17" s="90"/>
      <c r="AD17" s="90"/>
      <c r="AE17" s="127">
        <v>4</v>
      </c>
      <c r="AF17" s="132"/>
      <c r="AG17" s="90"/>
      <c r="AH17" s="90"/>
      <c r="AI17" s="90"/>
      <c r="AJ17" s="144"/>
      <c r="AK17" s="223">
        <v>3</v>
      </c>
      <c r="AL17" s="90"/>
      <c r="AM17" s="224"/>
      <c r="AN17" s="90"/>
      <c r="AO17" s="90"/>
      <c r="AP17" s="90"/>
      <c r="AQ17" s="90"/>
      <c r="AR17" s="129">
        <v>9</v>
      </c>
      <c r="AS17" s="244">
        <v>4</v>
      </c>
      <c r="AT17" s="102">
        <v>12.5</v>
      </c>
      <c r="AU17" s="103"/>
      <c r="AV17" s="103">
        <v>9</v>
      </c>
      <c r="AW17" s="221">
        <v>10.5</v>
      </c>
      <c r="AX17" s="132"/>
      <c r="AY17" s="90"/>
      <c r="AZ17" s="133"/>
      <c r="BA17" s="108">
        <f t="shared" si="3"/>
        <v>16.5</v>
      </c>
      <c r="BB17" s="109">
        <f t="shared" si="0"/>
        <v>5</v>
      </c>
      <c r="BC17" s="109">
        <f t="shared" si="0"/>
        <v>9</v>
      </c>
      <c r="BD17" s="109">
        <f t="shared" si="0"/>
        <v>13.5</v>
      </c>
      <c r="BE17" s="109">
        <v>1</v>
      </c>
      <c r="BF17" s="109">
        <f t="shared" si="1"/>
        <v>1</v>
      </c>
      <c r="BG17" s="109">
        <v>3</v>
      </c>
      <c r="BH17" s="109">
        <v>9</v>
      </c>
      <c r="BI17" s="108">
        <v>6.5</v>
      </c>
      <c r="BJ17" s="113">
        <f t="shared" si="2"/>
        <v>64.5</v>
      </c>
      <c r="BK17" s="134">
        <v>5</v>
      </c>
      <c r="BL17" s="135"/>
      <c r="BM17" s="136"/>
      <c r="BN17" s="136"/>
      <c r="BO17" s="136"/>
      <c r="BP17" s="136"/>
      <c r="BQ17" s="136"/>
      <c r="BR17" s="136"/>
      <c r="BS17" s="136"/>
      <c r="BT17" s="136"/>
      <c r="BU17" s="136">
        <v>5</v>
      </c>
      <c r="BV17" s="140"/>
      <c r="BW17" s="141" t="s">
        <v>57</v>
      </c>
    </row>
    <row r="18" spans="1:75" s="20" customFormat="1" ht="15.75" thickBot="1">
      <c r="A18" s="215">
        <v>4</v>
      </c>
      <c r="B18" s="398">
        <v>331202285</v>
      </c>
      <c r="C18" s="399" t="s">
        <v>595</v>
      </c>
      <c r="D18" s="394">
        <v>4.5</v>
      </c>
      <c r="E18" s="394"/>
      <c r="F18" s="395"/>
      <c r="G18" s="395">
        <v>0.5</v>
      </c>
      <c r="H18" s="396"/>
      <c r="I18" s="396"/>
      <c r="J18" s="402">
        <v>1.5</v>
      </c>
      <c r="K18" s="84"/>
      <c r="L18" s="84">
        <v>5</v>
      </c>
      <c r="M18" s="84"/>
      <c r="N18" s="84">
        <v>1.5</v>
      </c>
      <c r="O18" s="89"/>
      <c r="P18" s="89"/>
      <c r="Q18" s="133">
        <v>1</v>
      </c>
      <c r="R18" s="126"/>
      <c r="S18" s="84"/>
      <c r="T18" s="126"/>
      <c r="U18" s="126"/>
      <c r="V18" s="89">
        <v>1</v>
      </c>
      <c r="W18" s="89">
        <v>1</v>
      </c>
      <c r="X18" s="133"/>
      <c r="Y18" s="84"/>
      <c r="Z18" s="89"/>
      <c r="AA18" s="89"/>
      <c r="AB18" s="90"/>
      <c r="AC18" s="90"/>
      <c r="AD18" s="90"/>
      <c r="AE18" s="127">
        <v>5</v>
      </c>
      <c r="AF18" s="132"/>
      <c r="AG18" s="90"/>
      <c r="AH18" s="90"/>
      <c r="AI18" s="90"/>
      <c r="AJ18" s="126"/>
      <c r="AK18" s="223">
        <v>3</v>
      </c>
      <c r="AL18" s="90"/>
      <c r="AM18" s="224"/>
      <c r="AN18" s="90"/>
      <c r="AO18" s="90"/>
      <c r="AP18" s="90"/>
      <c r="AQ18" s="90"/>
      <c r="AR18" s="129">
        <v>10.5</v>
      </c>
      <c r="AS18" s="244">
        <v>6.5</v>
      </c>
      <c r="AT18" s="102">
        <v>13</v>
      </c>
      <c r="AU18" s="103"/>
      <c r="AV18" s="103">
        <v>12.5</v>
      </c>
      <c r="AW18" s="221">
        <v>14.5</v>
      </c>
      <c r="AX18" s="132"/>
      <c r="AY18" s="90"/>
      <c r="AZ18" s="133"/>
      <c r="BA18" s="108">
        <f t="shared" si="3"/>
        <v>17.5</v>
      </c>
      <c r="BB18" s="109">
        <f t="shared" si="0"/>
        <v>5</v>
      </c>
      <c r="BC18" s="109">
        <f t="shared" si="0"/>
        <v>12.5</v>
      </c>
      <c r="BD18" s="109">
        <f t="shared" si="0"/>
        <v>16.5</v>
      </c>
      <c r="BE18" s="109">
        <v>1</v>
      </c>
      <c r="BF18" s="109">
        <f t="shared" si="1"/>
        <v>1</v>
      </c>
      <c r="BG18" s="109">
        <v>3</v>
      </c>
      <c r="BH18" s="109">
        <v>10.5</v>
      </c>
      <c r="BI18" s="108">
        <v>9</v>
      </c>
      <c r="BJ18" s="113">
        <f t="shared" si="2"/>
        <v>76</v>
      </c>
      <c r="BK18" s="134">
        <f>SUM(BM18:BU18)</f>
        <v>3</v>
      </c>
      <c r="BL18" s="135"/>
      <c r="BM18" s="136"/>
      <c r="BN18" s="136"/>
      <c r="BO18" s="136"/>
      <c r="BP18" s="136"/>
      <c r="BQ18" s="136"/>
      <c r="BR18" s="136"/>
      <c r="BS18" s="136">
        <v>3</v>
      </c>
      <c r="BT18" s="136"/>
      <c r="BU18" s="136"/>
      <c r="BV18" s="140"/>
      <c r="BW18" s="141" t="s">
        <v>142</v>
      </c>
    </row>
    <row r="19" spans="1:75" s="20" customFormat="1" ht="16.5" thickTop="1" thickBot="1">
      <c r="A19" s="215">
        <v>5</v>
      </c>
      <c r="B19" s="398">
        <v>331202574</v>
      </c>
      <c r="C19" s="399" t="s">
        <v>596</v>
      </c>
      <c r="D19" s="394">
        <v>2</v>
      </c>
      <c r="E19" s="394"/>
      <c r="F19" s="395"/>
      <c r="G19" s="395">
        <v>1.5</v>
      </c>
      <c r="H19" s="396"/>
      <c r="I19" s="396"/>
      <c r="J19" s="397">
        <v>0.5</v>
      </c>
      <c r="K19" s="84"/>
      <c r="L19" s="84">
        <v>5.5</v>
      </c>
      <c r="M19" s="84"/>
      <c r="N19" s="84">
        <v>2</v>
      </c>
      <c r="O19" s="89"/>
      <c r="P19" s="89"/>
      <c r="Q19" s="133">
        <v>1</v>
      </c>
      <c r="R19" s="126"/>
      <c r="S19" s="84"/>
      <c r="T19" s="144"/>
      <c r="U19" s="126"/>
      <c r="V19" s="89">
        <v>1</v>
      </c>
      <c r="W19" s="89">
        <v>1</v>
      </c>
      <c r="X19" s="133"/>
      <c r="Y19" s="84"/>
      <c r="Z19" s="89"/>
      <c r="AA19" s="89"/>
      <c r="AB19" s="90"/>
      <c r="AC19" s="90"/>
      <c r="AD19" s="90"/>
      <c r="AE19" s="127">
        <v>4</v>
      </c>
      <c r="AF19" s="132"/>
      <c r="AG19" s="90"/>
      <c r="AH19" s="90"/>
      <c r="AI19" s="90"/>
      <c r="AJ19" s="126"/>
      <c r="AK19" s="223">
        <v>3</v>
      </c>
      <c r="AL19" s="90"/>
      <c r="AM19" s="224"/>
      <c r="AN19" s="90"/>
      <c r="AO19" s="90"/>
      <c r="AP19" s="90"/>
      <c r="AQ19" s="90"/>
      <c r="AR19" s="129">
        <v>7</v>
      </c>
      <c r="AS19" s="244">
        <v>5.5</v>
      </c>
      <c r="AT19" s="145">
        <v>9</v>
      </c>
      <c r="AU19" s="103"/>
      <c r="AV19" s="103">
        <v>5.5</v>
      </c>
      <c r="AW19" s="221">
        <v>12</v>
      </c>
      <c r="AX19" s="132"/>
      <c r="AY19" s="90"/>
      <c r="AZ19" s="133"/>
      <c r="BA19" s="108">
        <f t="shared" si="3"/>
        <v>11</v>
      </c>
      <c r="BB19" s="109">
        <f t="shared" si="0"/>
        <v>5.5</v>
      </c>
      <c r="BC19" s="109">
        <f t="shared" si="0"/>
        <v>5.5</v>
      </c>
      <c r="BD19" s="109">
        <f t="shared" si="0"/>
        <v>15.5</v>
      </c>
      <c r="BE19" s="109">
        <v>1</v>
      </c>
      <c r="BF19" s="109">
        <f t="shared" si="1"/>
        <v>1</v>
      </c>
      <c r="BG19" s="109">
        <v>3</v>
      </c>
      <c r="BH19" s="109">
        <v>7</v>
      </c>
      <c r="BI19" s="108">
        <v>6.5</v>
      </c>
      <c r="BJ19" s="113">
        <f t="shared" si="2"/>
        <v>56</v>
      </c>
      <c r="BK19" s="134">
        <f t="shared" ref="BK19:BK22" si="4">SUM(BM19:BU19)</f>
        <v>10</v>
      </c>
      <c r="BL19" s="135"/>
      <c r="BM19" s="136">
        <v>5</v>
      </c>
      <c r="BN19" s="136"/>
      <c r="BO19" s="146">
        <v>2.5</v>
      </c>
      <c r="BP19" s="136"/>
      <c r="BQ19" s="136"/>
      <c r="BR19" s="136"/>
      <c r="BS19" s="136"/>
      <c r="BT19" s="136"/>
      <c r="BU19" s="146">
        <v>2.5</v>
      </c>
      <c r="BV19" s="726" t="s">
        <v>43</v>
      </c>
      <c r="BW19" s="727"/>
    </row>
    <row r="20" spans="1:75" s="20" customFormat="1" ht="15.75" thickBot="1">
      <c r="A20" s="215">
        <v>6</v>
      </c>
      <c r="B20" s="398">
        <v>331202616</v>
      </c>
      <c r="C20" s="399" t="s">
        <v>597</v>
      </c>
      <c r="D20" s="394">
        <v>3</v>
      </c>
      <c r="E20" s="394"/>
      <c r="F20" s="395"/>
      <c r="G20" s="395">
        <v>1.5</v>
      </c>
      <c r="H20" s="400"/>
      <c r="I20" s="400"/>
      <c r="J20" s="401">
        <v>0</v>
      </c>
      <c r="K20" s="84"/>
      <c r="L20" s="84">
        <v>4</v>
      </c>
      <c r="M20" s="84"/>
      <c r="N20" s="84">
        <v>2</v>
      </c>
      <c r="O20" s="89"/>
      <c r="P20" s="89"/>
      <c r="Q20" s="133">
        <v>1</v>
      </c>
      <c r="R20" s="126"/>
      <c r="S20" s="84"/>
      <c r="T20" s="126"/>
      <c r="U20" s="126"/>
      <c r="V20" s="89">
        <v>1</v>
      </c>
      <c r="W20" s="89">
        <v>1</v>
      </c>
      <c r="X20" s="133"/>
      <c r="Y20" s="84"/>
      <c r="Z20" s="89"/>
      <c r="AA20" s="89"/>
      <c r="AB20" s="90"/>
      <c r="AC20" s="90"/>
      <c r="AD20" s="90"/>
      <c r="AE20" s="127">
        <v>4</v>
      </c>
      <c r="AF20" s="132"/>
      <c r="AG20" s="90"/>
      <c r="AH20" s="90"/>
      <c r="AI20" s="90"/>
      <c r="AJ20" s="126"/>
      <c r="AK20" s="223">
        <v>3</v>
      </c>
      <c r="AL20" s="90"/>
      <c r="AM20" s="224"/>
      <c r="AN20" s="90"/>
      <c r="AO20" s="90"/>
      <c r="AP20" s="90"/>
      <c r="AQ20" s="90"/>
      <c r="AR20" s="129">
        <v>9</v>
      </c>
      <c r="AS20" s="244">
        <v>6</v>
      </c>
      <c r="AT20" s="226">
        <v>13</v>
      </c>
      <c r="AU20" s="227"/>
      <c r="AV20" s="227">
        <v>11</v>
      </c>
      <c r="AW20" s="145">
        <v>16</v>
      </c>
      <c r="AX20" s="132"/>
      <c r="AY20" s="90"/>
      <c r="AZ20" s="133"/>
      <c r="BA20" s="108">
        <f t="shared" si="3"/>
        <v>16</v>
      </c>
      <c r="BB20" s="109">
        <f t="shared" si="0"/>
        <v>4</v>
      </c>
      <c r="BC20" s="109">
        <f t="shared" si="0"/>
        <v>11</v>
      </c>
      <c r="BD20" s="109">
        <f t="shared" si="0"/>
        <v>19.5</v>
      </c>
      <c r="BE20" s="109">
        <v>1</v>
      </c>
      <c r="BF20" s="109">
        <f t="shared" si="1"/>
        <v>1</v>
      </c>
      <c r="BG20" s="109">
        <v>3</v>
      </c>
      <c r="BH20" s="109">
        <v>9</v>
      </c>
      <c r="BI20" s="108">
        <v>8</v>
      </c>
      <c r="BJ20" s="113">
        <f t="shared" si="2"/>
        <v>72.5</v>
      </c>
      <c r="BK20" s="134">
        <f t="shared" si="4"/>
        <v>10</v>
      </c>
      <c r="BL20" s="135"/>
      <c r="BM20" s="136">
        <v>5</v>
      </c>
      <c r="BN20" s="136"/>
      <c r="BO20" s="146">
        <v>2.5</v>
      </c>
      <c r="BP20" s="136"/>
      <c r="BQ20" s="136"/>
      <c r="BR20" s="136"/>
      <c r="BS20" s="136"/>
      <c r="BT20" s="136"/>
      <c r="BU20" s="146">
        <v>2.5</v>
      </c>
      <c r="BV20" s="726" t="s">
        <v>44</v>
      </c>
      <c r="BW20" s="727"/>
    </row>
    <row r="21" spans="1:75" s="20" customFormat="1" ht="16.5" thickTop="1" thickBot="1">
      <c r="A21" s="215">
        <v>7</v>
      </c>
      <c r="B21" s="398">
        <v>331202635</v>
      </c>
      <c r="C21" s="399" t="s">
        <v>481</v>
      </c>
      <c r="D21" s="394">
        <v>3.5</v>
      </c>
      <c r="E21" s="394"/>
      <c r="F21" s="395"/>
      <c r="G21" s="395">
        <v>1.5</v>
      </c>
      <c r="H21" s="396"/>
      <c r="I21" s="396"/>
      <c r="J21" s="397">
        <v>0</v>
      </c>
      <c r="K21" s="84"/>
      <c r="L21" s="84">
        <v>4.5</v>
      </c>
      <c r="M21" s="84"/>
      <c r="N21" s="84">
        <v>2</v>
      </c>
      <c r="O21" s="89"/>
      <c r="P21" s="89"/>
      <c r="Q21" s="133">
        <v>1.5</v>
      </c>
      <c r="R21" s="126"/>
      <c r="S21" s="84"/>
      <c r="T21" s="126"/>
      <c r="U21" s="126"/>
      <c r="V21" s="89">
        <v>1</v>
      </c>
      <c r="W21" s="89">
        <v>1</v>
      </c>
      <c r="X21" s="133"/>
      <c r="Y21" s="84"/>
      <c r="Z21" s="89"/>
      <c r="AA21" s="89"/>
      <c r="AB21" s="90"/>
      <c r="AC21" s="90"/>
      <c r="AD21" s="90"/>
      <c r="AE21" s="127">
        <v>4</v>
      </c>
      <c r="AF21" s="132"/>
      <c r="AG21" s="90"/>
      <c r="AH21" s="90"/>
      <c r="AI21" s="90"/>
      <c r="AJ21" s="126"/>
      <c r="AK21" s="223">
        <v>3</v>
      </c>
      <c r="AL21" s="90"/>
      <c r="AM21" s="224"/>
      <c r="AN21" s="90"/>
      <c r="AO21" s="90"/>
      <c r="AP21" s="90"/>
      <c r="AQ21" s="90"/>
      <c r="AR21" s="129">
        <v>9</v>
      </c>
      <c r="AS21" s="244">
        <v>2</v>
      </c>
      <c r="AT21" s="221">
        <v>8.5</v>
      </c>
      <c r="AU21" s="103"/>
      <c r="AV21" s="103">
        <v>7.5</v>
      </c>
      <c r="AW21" s="103">
        <v>12</v>
      </c>
      <c r="AX21" s="132"/>
      <c r="AY21" s="90"/>
      <c r="AZ21" s="133"/>
      <c r="BA21" s="108">
        <f t="shared" si="3"/>
        <v>12</v>
      </c>
      <c r="BB21" s="109">
        <f t="shared" si="0"/>
        <v>4.5</v>
      </c>
      <c r="BC21" s="109">
        <f t="shared" si="0"/>
        <v>7.5</v>
      </c>
      <c r="BD21" s="109">
        <f t="shared" si="0"/>
        <v>15.5</v>
      </c>
      <c r="BE21" s="109">
        <v>1</v>
      </c>
      <c r="BF21" s="109">
        <f t="shared" si="1"/>
        <v>1</v>
      </c>
      <c r="BG21" s="109">
        <v>3</v>
      </c>
      <c r="BH21" s="109">
        <v>9</v>
      </c>
      <c r="BI21" s="108">
        <v>4</v>
      </c>
      <c r="BJ21" s="113">
        <f t="shared" si="2"/>
        <v>57.5</v>
      </c>
      <c r="BK21" s="134">
        <f t="shared" si="4"/>
        <v>20</v>
      </c>
      <c r="BL21" s="154"/>
      <c r="BM21" s="160"/>
      <c r="BN21" s="160"/>
      <c r="BO21" s="160"/>
      <c r="BP21" s="161"/>
      <c r="BQ21" s="161"/>
      <c r="BR21" s="161"/>
      <c r="BS21" s="161"/>
      <c r="BT21" s="162">
        <v>10</v>
      </c>
      <c r="BU21" s="163">
        <v>10</v>
      </c>
      <c r="BV21" s="726" t="s">
        <v>63</v>
      </c>
      <c r="BW21" s="727"/>
    </row>
    <row r="22" spans="1:75" s="20" customFormat="1" ht="16.5" thickTop="1" thickBot="1">
      <c r="A22" s="215">
        <v>8</v>
      </c>
      <c r="B22" s="398">
        <v>331202668</v>
      </c>
      <c r="C22" s="399" t="s">
        <v>598</v>
      </c>
      <c r="D22" s="394">
        <v>5</v>
      </c>
      <c r="E22" s="394"/>
      <c r="F22" s="395"/>
      <c r="G22" s="395">
        <v>2.5</v>
      </c>
      <c r="H22" s="396"/>
      <c r="I22" s="396"/>
      <c r="J22" s="397">
        <v>1.5</v>
      </c>
      <c r="K22" s="84"/>
      <c r="L22" s="84">
        <v>5.5</v>
      </c>
      <c r="M22" s="84"/>
      <c r="N22" s="84">
        <v>1.5</v>
      </c>
      <c r="O22" s="89"/>
      <c r="P22" s="89"/>
      <c r="Q22" s="133">
        <v>2</v>
      </c>
      <c r="R22" s="126"/>
      <c r="S22" s="84"/>
      <c r="T22" s="126"/>
      <c r="U22" s="126"/>
      <c r="V22" s="89">
        <v>1</v>
      </c>
      <c r="W22" s="89">
        <v>1</v>
      </c>
      <c r="X22" s="133"/>
      <c r="Y22" s="84"/>
      <c r="Z22" s="89"/>
      <c r="AA22" s="89"/>
      <c r="AB22" s="90"/>
      <c r="AC22" s="90"/>
      <c r="AD22" s="90"/>
      <c r="AE22" s="127">
        <v>5</v>
      </c>
      <c r="AF22" s="132"/>
      <c r="AG22" s="90"/>
      <c r="AH22" s="90"/>
      <c r="AI22" s="90"/>
      <c r="AJ22" s="126"/>
      <c r="AK22" s="223">
        <v>3</v>
      </c>
      <c r="AL22" s="90"/>
      <c r="AM22" s="224"/>
      <c r="AN22" s="90"/>
      <c r="AO22" s="90"/>
      <c r="AP22" s="90"/>
      <c r="AQ22" s="90"/>
      <c r="AR22" s="129">
        <v>11</v>
      </c>
      <c r="AS22" s="244">
        <v>5</v>
      </c>
      <c r="AT22" s="226">
        <v>15</v>
      </c>
      <c r="AU22" s="228"/>
      <c r="AV22" s="228">
        <v>15</v>
      </c>
      <c r="AW22" s="229">
        <v>19</v>
      </c>
      <c r="AX22" s="132"/>
      <c r="AY22" s="90"/>
      <c r="AZ22" s="133"/>
      <c r="BA22" s="108">
        <f t="shared" si="3"/>
        <v>20</v>
      </c>
      <c r="BB22" s="109">
        <f t="shared" si="0"/>
        <v>5.5</v>
      </c>
      <c r="BC22" s="109">
        <f t="shared" si="0"/>
        <v>15</v>
      </c>
      <c r="BD22" s="109">
        <f t="shared" si="0"/>
        <v>23</v>
      </c>
      <c r="BE22" s="109">
        <v>1</v>
      </c>
      <c r="BF22" s="109">
        <f t="shared" si="1"/>
        <v>1</v>
      </c>
      <c r="BG22" s="109">
        <v>3</v>
      </c>
      <c r="BH22" s="109">
        <v>11</v>
      </c>
      <c r="BI22" s="108">
        <v>8.5</v>
      </c>
      <c r="BJ22" s="113">
        <f t="shared" si="2"/>
        <v>88</v>
      </c>
      <c r="BK22" s="134">
        <f t="shared" si="4"/>
        <v>50</v>
      </c>
      <c r="BL22" s="154"/>
      <c r="BM22" s="160">
        <v>15</v>
      </c>
      <c r="BN22" s="160"/>
      <c r="BO22" s="160">
        <v>15</v>
      </c>
      <c r="BP22" s="161">
        <v>20</v>
      </c>
      <c r="BQ22" s="161"/>
      <c r="BR22" s="161"/>
      <c r="BS22" s="161"/>
      <c r="BT22" s="162"/>
      <c r="BU22" s="163"/>
      <c r="BV22" s="726" t="s">
        <v>65</v>
      </c>
      <c r="BW22" s="727"/>
    </row>
    <row r="23" spans="1:75" s="20" customFormat="1" ht="15.75" thickBot="1">
      <c r="A23" s="215">
        <v>9</v>
      </c>
      <c r="B23" s="398">
        <v>332203198</v>
      </c>
      <c r="C23" s="399" t="s">
        <v>139</v>
      </c>
      <c r="D23" s="394">
        <v>3</v>
      </c>
      <c r="E23" s="394"/>
      <c r="F23" s="395"/>
      <c r="G23" s="395">
        <v>0</v>
      </c>
      <c r="H23" s="400"/>
      <c r="I23" s="400"/>
      <c r="J23" s="401">
        <v>0</v>
      </c>
      <c r="K23" s="84"/>
      <c r="L23" s="84">
        <v>5</v>
      </c>
      <c r="M23" s="84"/>
      <c r="N23" s="84">
        <v>1.5</v>
      </c>
      <c r="O23" s="89"/>
      <c r="P23" s="89"/>
      <c r="Q23" s="133">
        <v>0</v>
      </c>
      <c r="R23" s="126"/>
      <c r="S23" s="84"/>
      <c r="T23" s="144"/>
      <c r="U23" s="126"/>
      <c r="V23" s="89">
        <v>1</v>
      </c>
      <c r="W23" s="89">
        <v>1</v>
      </c>
      <c r="X23" s="133"/>
      <c r="Y23" s="84"/>
      <c r="Z23" s="89"/>
      <c r="AA23" s="89"/>
      <c r="AB23" s="90"/>
      <c r="AC23" s="90"/>
      <c r="AD23" s="90"/>
      <c r="AE23" s="127">
        <v>3.5</v>
      </c>
      <c r="AF23" s="132"/>
      <c r="AG23" s="90"/>
      <c r="AH23" s="90"/>
      <c r="AI23" s="90"/>
      <c r="AJ23" s="144"/>
      <c r="AK23" s="223">
        <v>3</v>
      </c>
      <c r="AL23" s="90"/>
      <c r="AM23" s="224"/>
      <c r="AN23" s="90"/>
      <c r="AO23" s="90"/>
      <c r="AP23" s="90"/>
      <c r="AQ23" s="90"/>
      <c r="AR23" s="129">
        <v>8</v>
      </c>
      <c r="AS23" s="244">
        <v>2</v>
      </c>
      <c r="AT23" s="226">
        <v>14</v>
      </c>
      <c r="AU23" s="103"/>
      <c r="AV23" s="103">
        <v>5</v>
      </c>
      <c r="AW23" s="221">
        <v>13</v>
      </c>
      <c r="AX23" s="132"/>
      <c r="AY23" s="90"/>
      <c r="AZ23" s="133"/>
      <c r="BA23" s="108">
        <f t="shared" si="3"/>
        <v>17</v>
      </c>
      <c r="BB23" s="109">
        <f t="shared" si="0"/>
        <v>5</v>
      </c>
      <c r="BC23" s="109">
        <f t="shared" si="0"/>
        <v>5</v>
      </c>
      <c r="BD23" s="109">
        <f t="shared" si="0"/>
        <v>14.5</v>
      </c>
      <c r="BE23" s="109">
        <v>1</v>
      </c>
      <c r="BF23" s="109">
        <f t="shared" si="1"/>
        <v>1</v>
      </c>
      <c r="BG23" s="109">
        <v>3</v>
      </c>
      <c r="BH23" s="109">
        <v>8</v>
      </c>
      <c r="BI23" s="108">
        <v>9</v>
      </c>
      <c r="BJ23" s="113">
        <f t="shared" si="2"/>
        <v>63.5</v>
      </c>
      <c r="BK23" s="164"/>
      <c r="BL23" s="165"/>
      <c r="BM23" s="166"/>
      <c r="BN23" s="166"/>
      <c r="BO23" s="166"/>
      <c r="BP23" s="167"/>
      <c r="BQ23" s="167"/>
      <c r="BR23" s="167"/>
      <c r="BS23" s="167"/>
      <c r="BT23" s="168"/>
      <c r="BU23" s="169"/>
      <c r="BV23" s="690"/>
      <c r="BW23" s="691"/>
    </row>
    <row r="24" spans="1:75" s="20" customFormat="1" ht="15.75" thickBot="1">
      <c r="A24" s="215">
        <v>10</v>
      </c>
      <c r="B24" s="398">
        <v>332210987</v>
      </c>
      <c r="C24" s="399" t="s">
        <v>141</v>
      </c>
      <c r="D24" s="394">
        <v>3</v>
      </c>
      <c r="E24" s="394"/>
      <c r="F24" s="395"/>
      <c r="G24" s="395">
        <v>0.5</v>
      </c>
      <c r="H24" s="400"/>
      <c r="I24" s="400"/>
      <c r="J24" s="401">
        <v>1.5</v>
      </c>
      <c r="K24" s="84"/>
      <c r="L24" s="84">
        <v>2.5</v>
      </c>
      <c r="M24" s="84"/>
      <c r="N24" s="84">
        <v>1.5</v>
      </c>
      <c r="O24" s="89"/>
      <c r="P24" s="89"/>
      <c r="Q24" s="133">
        <v>1.5</v>
      </c>
      <c r="R24" s="126"/>
      <c r="S24" s="98"/>
      <c r="T24" s="126"/>
      <c r="U24" s="126"/>
      <c r="V24" s="89">
        <v>1</v>
      </c>
      <c r="W24" s="89">
        <v>1</v>
      </c>
      <c r="X24" s="133"/>
      <c r="Y24" s="84"/>
      <c r="Z24" s="89"/>
      <c r="AA24" s="89"/>
      <c r="AB24" s="90"/>
      <c r="AC24" s="90"/>
      <c r="AD24" s="90"/>
      <c r="AE24" s="127">
        <v>4</v>
      </c>
      <c r="AF24" s="132"/>
      <c r="AG24" s="90"/>
      <c r="AH24" s="90"/>
      <c r="AI24" s="90"/>
      <c r="AJ24" s="126"/>
      <c r="AK24" s="223">
        <v>3</v>
      </c>
      <c r="AL24" s="90"/>
      <c r="AM24" s="224"/>
      <c r="AN24" s="90"/>
      <c r="AO24" s="90"/>
      <c r="AP24" s="90"/>
      <c r="AQ24" s="90"/>
      <c r="AR24" s="129">
        <v>8</v>
      </c>
      <c r="AS24" s="244">
        <v>4</v>
      </c>
      <c r="AT24" s="229">
        <v>13</v>
      </c>
      <c r="AU24" s="103"/>
      <c r="AV24" s="103">
        <v>8.5</v>
      </c>
      <c r="AW24" s="221">
        <v>17.5</v>
      </c>
      <c r="AX24" s="132"/>
      <c r="AY24" s="90"/>
      <c r="AZ24" s="133"/>
      <c r="BA24" s="108">
        <f t="shared" si="3"/>
        <v>16</v>
      </c>
      <c r="BB24" s="109">
        <f t="shared" si="0"/>
        <v>2.5</v>
      </c>
      <c r="BC24" s="109">
        <f t="shared" si="0"/>
        <v>8.5</v>
      </c>
      <c r="BD24" s="109">
        <f t="shared" si="0"/>
        <v>19.5</v>
      </c>
      <c r="BE24" s="109">
        <v>1</v>
      </c>
      <c r="BF24" s="109">
        <f t="shared" si="1"/>
        <v>1</v>
      </c>
      <c r="BG24" s="109">
        <v>3</v>
      </c>
      <c r="BH24" s="109">
        <v>8</v>
      </c>
      <c r="BI24" s="108">
        <v>7.5</v>
      </c>
      <c r="BJ24" s="113">
        <f t="shared" si="2"/>
        <v>67</v>
      </c>
      <c r="BK24" s="170">
        <f>SUM(BK16:BK22)</f>
        <v>100</v>
      </c>
      <c r="BL24" s="171"/>
      <c r="BM24" s="172">
        <f>SUM(BM16:BM23)</f>
        <v>25</v>
      </c>
      <c r="BN24" s="172">
        <f t="shared" ref="BN24:BU24" si="5">SUM(BN16:BN23)</f>
        <v>0</v>
      </c>
      <c r="BO24" s="172">
        <f t="shared" si="5"/>
        <v>20</v>
      </c>
      <c r="BP24" s="172">
        <f t="shared" si="5"/>
        <v>20</v>
      </c>
      <c r="BQ24" s="172">
        <f t="shared" si="5"/>
        <v>1</v>
      </c>
      <c r="BR24" s="172">
        <v>1</v>
      </c>
      <c r="BS24" s="172">
        <f t="shared" si="5"/>
        <v>3</v>
      </c>
      <c r="BT24" s="172">
        <v>13</v>
      </c>
      <c r="BU24" s="172">
        <f t="shared" si="5"/>
        <v>20</v>
      </c>
      <c r="BV24" s="692" t="s">
        <v>68</v>
      </c>
      <c r="BW24" s="693"/>
    </row>
    <row r="25" spans="1:75" s="20" customFormat="1" ht="15.75" thickBot="1">
      <c r="A25" s="215">
        <v>11</v>
      </c>
      <c r="B25" s="398">
        <v>332211537</v>
      </c>
      <c r="C25" s="399" t="s">
        <v>420</v>
      </c>
      <c r="D25" s="394">
        <v>3</v>
      </c>
      <c r="E25" s="394"/>
      <c r="F25" s="395"/>
      <c r="G25" s="395">
        <v>0.5</v>
      </c>
      <c r="H25" s="400"/>
      <c r="I25" s="400"/>
      <c r="J25" s="401">
        <v>0.5</v>
      </c>
      <c r="K25" s="84"/>
      <c r="L25" s="84">
        <v>5</v>
      </c>
      <c r="M25" s="84"/>
      <c r="N25" s="84">
        <v>2</v>
      </c>
      <c r="O25" s="89"/>
      <c r="P25" s="89"/>
      <c r="Q25" s="133">
        <v>1.5</v>
      </c>
      <c r="R25" s="144"/>
      <c r="S25" s="98"/>
      <c r="T25" s="126"/>
      <c r="U25" s="144"/>
      <c r="V25" s="89">
        <v>1</v>
      </c>
      <c r="W25" s="89">
        <v>1</v>
      </c>
      <c r="X25" s="133"/>
      <c r="Y25" s="84"/>
      <c r="Z25" s="89"/>
      <c r="AA25" s="89"/>
      <c r="AB25" s="90"/>
      <c r="AC25" s="90"/>
      <c r="AD25" s="90"/>
      <c r="AE25" s="127">
        <v>4</v>
      </c>
      <c r="AF25" s="132"/>
      <c r="AG25" s="90"/>
      <c r="AH25" s="90"/>
      <c r="AI25" s="90"/>
      <c r="AJ25" s="144"/>
      <c r="AK25" s="223">
        <v>3</v>
      </c>
      <c r="AL25" s="90"/>
      <c r="AM25" s="224"/>
      <c r="AN25" s="90"/>
      <c r="AO25" s="90"/>
      <c r="AP25" s="90"/>
      <c r="AQ25" s="90"/>
      <c r="AR25" s="129">
        <v>9</v>
      </c>
      <c r="AS25" s="244">
        <v>0</v>
      </c>
      <c r="AT25" s="102">
        <v>10.5</v>
      </c>
      <c r="AU25" s="103"/>
      <c r="AV25" s="103">
        <v>10.5</v>
      </c>
      <c r="AW25" s="221">
        <v>13</v>
      </c>
      <c r="AX25" s="132"/>
      <c r="AY25" s="90"/>
      <c r="AZ25" s="133"/>
      <c r="BA25" s="108">
        <f t="shared" si="3"/>
        <v>13.5</v>
      </c>
      <c r="BB25" s="109">
        <f t="shared" si="0"/>
        <v>5</v>
      </c>
      <c r="BC25" s="109">
        <f t="shared" si="0"/>
        <v>10.5</v>
      </c>
      <c r="BD25" s="109">
        <f t="shared" si="0"/>
        <v>15.5</v>
      </c>
      <c r="BE25" s="109">
        <v>1</v>
      </c>
      <c r="BF25" s="109">
        <f t="shared" si="1"/>
        <v>1</v>
      </c>
      <c r="BG25" s="109">
        <v>3</v>
      </c>
      <c r="BH25" s="109">
        <v>9</v>
      </c>
      <c r="BI25" s="108">
        <v>3.5</v>
      </c>
      <c r="BJ25" s="113">
        <f t="shared" si="2"/>
        <v>62</v>
      </c>
    </row>
    <row r="26" spans="1:75" s="20" customFormat="1" ht="15.75" thickBot="1">
      <c r="A26" s="215">
        <v>12</v>
      </c>
      <c r="B26" s="398">
        <v>341204170</v>
      </c>
      <c r="C26" s="399" t="s">
        <v>599</v>
      </c>
      <c r="D26" s="394">
        <v>4.5</v>
      </c>
      <c r="E26" s="394"/>
      <c r="F26" s="395"/>
      <c r="G26" s="395">
        <v>1.5</v>
      </c>
      <c r="H26" s="400"/>
      <c r="I26" s="400"/>
      <c r="J26" s="401">
        <v>1</v>
      </c>
      <c r="K26" s="84"/>
      <c r="L26" s="84">
        <v>5.5</v>
      </c>
      <c r="M26" s="84"/>
      <c r="N26" s="84">
        <v>1.5</v>
      </c>
      <c r="O26" s="89"/>
      <c r="P26" s="89"/>
      <c r="Q26" s="133">
        <v>2</v>
      </c>
      <c r="R26" s="144"/>
      <c r="S26" s="98"/>
      <c r="T26" s="126"/>
      <c r="U26" s="126"/>
      <c r="V26" s="89">
        <v>1</v>
      </c>
      <c r="W26" s="89">
        <v>1</v>
      </c>
      <c r="X26" s="133"/>
      <c r="Y26" s="84"/>
      <c r="Z26" s="89"/>
      <c r="AA26" s="89"/>
      <c r="AB26" s="90"/>
      <c r="AC26" s="90"/>
      <c r="AD26" s="90"/>
      <c r="AE26" s="127">
        <v>4</v>
      </c>
      <c r="AF26" s="132"/>
      <c r="AG26" s="90"/>
      <c r="AH26" s="90"/>
      <c r="AI26" s="90"/>
      <c r="AJ26" s="126"/>
      <c r="AK26" s="223">
        <v>3</v>
      </c>
      <c r="AL26" s="90"/>
      <c r="AM26" s="224"/>
      <c r="AN26" s="90"/>
      <c r="AO26" s="90"/>
      <c r="AP26" s="90"/>
      <c r="AQ26" s="90"/>
      <c r="AR26" s="129">
        <v>10</v>
      </c>
      <c r="AS26" s="244">
        <v>5</v>
      </c>
      <c r="AT26" s="102">
        <v>13</v>
      </c>
      <c r="AU26" s="103"/>
      <c r="AV26" s="103">
        <v>8</v>
      </c>
      <c r="AW26" s="221">
        <v>17</v>
      </c>
      <c r="AX26" s="132"/>
      <c r="AY26" s="90"/>
      <c r="AZ26" s="133"/>
      <c r="BA26" s="108">
        <f t="shared" si="3"/>
        <v>17.5</v>
      </c>
      <c r="BB26" s="109">
        <f t="shared" si="0"/>
        <v>5.5</v>
      </c>
      <c r="BC26" s="109">
        <f t="shared" si="0"/>
        <v>8</v>
      </c>
      <c r="BD26" s="109">
        <f t="shared" si="0"/>
        <v>20</v>
      </c>
      <c r="BE26" s="109">
        <v>1</v>
      </c>
      <c r="BF26" s="109">
        <f t="shared" si="1"/>
        <v>1</v>
      </c>
      <c r="BG26" s="109">
        <v>3</v>
      </c>
      <c r="BH26" s="109">
        <v>10</v>
      </c>
      <c r="BI26" s="108">
        <v>8.5</v>
      </c>
      <c r="BJ26" s="113">
        <f t="shared" si="2"/>
        <v>74.5</v>
      </c>
      <c r="BK26" s="694" t="s">
        <v>71</v>
      </c>
      <c r="BL26" s="695"/>
      <c r="BM26" s="695"/>
      <c r="BN26" s="695"/>
      <c r="BO26" s="695"/>
      <c r="BP26" s="695"/>
      <c r="BQ26" s="173"/>
      <c r="BR26" s="173"/>
      <c r="BS26" s="695" t="s">
        <v>72</v>
      </c>
      <c r="BT26" s="695"/>
      <c r="BU26" s="695"/>
      <c r="BV26" s="695"/>
      <c r="BW26" s="698"/>
    </row>
    <row r="27" spans="1:75" s="20" customFormat="1" ht="16.5" thickTop="1" thickBot="1">
      <c r="A27" s="215">
        <v>13</v>
      </c>
      <c r="B27" s="398">
        <v>341204242</v>
      </c>
      <c r="C27" s="399" t="s">
        <v>421</v>
      </c>
      <c r="D27" s="394">
        <v>4</v>
      </c>
      <c r="E27" s="394"/>
      <c r="F27" s="395"/>
      <c r="G27" s="395">
        <v>2</v>
      </c>
      <c r="H27" s="396"/>
      <c r="I27" s="396"/>
      <c r="J27" s="397">
        <v>1.5</v>
      </c>
      <c r="K27" s="84"/>
      <c r="L27" s="84">
        <v>5.5</v>
      </c>
      <c r="M27" s="84"/>
      <c r="N27" s="84">
        <v>2</v>
      </c>
      <c r="O27" s="89"/>
      <c r="P27" s="89"/>
      <c r="Q27" s="133">
        <v>1</v>
      </c>
      <c r="R27" s="144"/>
      <c r="S27" s="84"/>
      <c r="T27" s="144"/>
      <c r="U27" s="126"/>
      <c r="V27" s="89">
        <v>1</v>
      </c>
      <c r="W27" s="89">
        <v>1</v>
      </c>
      <c r="X27" s="133"/>
      <c r="Y27" s="84"/>
      <c r="Z27" s="89"/>
      <c r="AA27" s="89"/>
      <c r="AB27" s="90"/>
      <c r="AC27" s="90"/>
      <c r="AD27" s="90"/>
      <c r="AE27" s="127">
        <v>5</v>
      </c>
      <c r="AF27" s="132"/>
      <c r="AG27" s="90"/>
      <c r="AH27" s="90"/>
      <c r="AI27" s="90"/>
      <c r="AJ27" s="144"/>
      <c r="AK27" s="223">
        <v>3</v>
      </c>
      <c r="AL27" s="90"/>
      <c r="AM27" s="224"/>
      <c r="AN27" s="90"/>
      <c r="AO27" s="90"/>
      <c r="AP27" s="90"/>
      <c r="AQ27" s="90"/>
      <c r="AR27" s="129">
        <v>10</v>
      </c>
      <c r="AS27" s="244">
        <v>6.5</v>
      </c>
      <c r="AT27" s="102">
        <v>9.5</v>
      </c>
      <c r="AU27" s="103"/>
      <c r="AV27" s="103">
        <v>9</v>
      </c>
      <c r="AW27" s="221">
        <v>14</v>
      </c>
      <c r="AX27" s="132"/>
      <c r="AY27" s="90"/>
      <c r="AZ27" s="133"/>
      <c r="BA27" s="108">
        <f t="shared" si="3"/>
        <v>13.5</v>
      </c>
      <c r="BB27" s="109">
        <f t="shared" si="0"/>
        <v>5.5</v>
      </c>
      <c r="BC27" s="109">
        <f t="shared" si="0"/>
        <v>9</v>
      </c>
      <c r="BD27" s="109">
        <f t="shared" si="0"/>
        <v>18</v>
      </c>
      <c r="BE27" s="109">
        <v>1</v>
      </c>
      <c r="BF27" s="109">
        <f t="shared" si="1"/>
        <v>1</v>
      </c>
      <c r="BG27" s="109">
        <v>3</v>
      </c>
      <c r="BH27" s="109">
        <v>10</v>
      </c>
      <c r="BI27" s="108">
        <v>9</v>
      </c>
      <c r="BJ27" s="113">
        <f t="shared" si="2"/>
        <v>70</v>
      </c>
      <c r="BK27" s="696"/>
      <c r="BL27" s="697"/>
      <c r="BM27" s="697"/>
      <c r="BN27" s="697"/>
      <c r="BO27" s="697"/>
      <c r="BP27" s="697"/>
      <c r="BQ27" s="174"/>
      <c r="BR27" s="174"/>
      <c r="BS27" s="697"/>
      <c r="BT27" s="697"/>
      <c r="BU27" s="697"/>
      <c r="BV27" s="697"/>
      <c r="BW27" s="699"/>
    </row>
    <row r="28" spans="1:75" s="20" customFormat="1" ht="15.75" thickBot="1">
      <c r="A28" s="215">
        <v>14</v>
      </c>
      <c r="B28" s="398">
        <v>341204269</v>
      </c>
      <c r="C28" s="399" t="s">
        <v>150</v>
      </c>
      <c r="D28" s="394">
        <v>4.5</v>
      </c>
      <c r="E28" s="394"/>
      <c r="F28" s="395"/>
      <c r="G28" s="395">
        <v>1.5</v>
      </c>
      <c r="H28" s="400"/>
      <c r="I28" s="400"/>
      <c r="J28" s="401">
        <v>0</v>
      </c>
      <c r="K28" s="84"/>
      <c r="L28" s="84">
        <v>4.5</v>
      </c>
      <c r="M28" s="84"/>
      <c r="N28" s="84">
        <v>2</v>
      </c>
      <c r="O28" s="89"/>
      <c r="P28" s="89"/>
      <c r="Q28" s="133">
        <v>1</v>
      </c>
      <c r="R28" s="126"/>
      <c r="S28" s="84"/>
      <c r="T28" s="126"/>
      <c r="U28" s="144"/>
      <c r="V28" s="89">
        <v>1</v>
      </c>
      <c r="W28" s="89">
        <v>1</v>
      </c>
      <c r="X28" s="133"/>
      <c r="Y28" s="84"/>
      <c r="Z28" s="89"/>
      <c r="AA28" s="89"/>
      <c r="AB28" s="90"/>
      <c r="AC28" s="90"/>
      <c r="AD28" s="90"/>
      <c r="AE28" s="127">
        <v>4</v>
      </c>
      <c r="AF28" s="132"/>
      <c r="AG28" s="90"/>
      <c r="AH28" s="90"/>
      <c r="AI28" s="90"/>
      <c r="AJ28" s="144"/>
      <c r="AK28" s="223">
        <v>3</v>
      </c>
      <c r="AL28" s="90"/>
      <c r="AM28" s="224"/>
      <c r="AN28" s="90"/>
      <c r="AO28" s="90"/>
      <c r="AP28" s="90"/>
      <c r="AQ28" s="90"/>
      <c r="AR28" s="129">
        <v>9</v>
      </c>
      <c r="AS28" s="244">
        <v>6</v>
      </c>
      <c r="AT28" s="102">
        <v>13.5</v>
      </c>
      <c r="AU28" s="103"/>
      <c r="AV28" s="103">
        <v>9</v>
      </c>
      <c r="AW28" s="221">
        <v>14</v>
      </c>
      <c r="AX28" s="132"/>
      <c r="AY28" s="90"/>
      <c r="AZ28" s="133"/>
      <c r="BA28" s="108">
        <f t="shared" si="3"/>
        <v>18</v>
      </c>
      <c r="BB28" s="109">
        <f t="shared" si="0"/>
        <v>4.5</v>
      </c>
      <c r="BC28" s="109">
        <f t="shared" si="0"/>
        <v>9</v>
      </c>
      <c r="BD28" s="109">
        <f t="shared" si="0"/>
        <v>17.5</v>
      </c>
      <c r="BE28" s="109">
        <v>1</v>
      </c>
      <c r="BF28" s="109">
        <f t="shared" si="1"/>
        <v>1</v>
      </c>
      <c r="BG28" s="109">
        <v>3</v>
      </c>
      <c r="BH28" s="109">
        <v>9</v>
      </c>
      <c r="BI28" s="108">
        <v>8.5</v>
      </c>
      <c r="BJ28" s="113">
        <f t="shared" si="2"/>
        <v>71.5</v>
      </c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s="20" customFormat="1" ht="15.75" thickBot="1">
      <c r="A29" s="215">
        <v>15</v>
      </c>
      <c r="B29" s="398">
        <v>341204370</v>
      </c>
      <c r="C29" s="399" t="s">
        <v>487</v>
      </c>
      <c r="D29" s="394">
        <v>2.5</v>
      </c>
      <c r="E29" s="394"/>
      <c r="F29" s="395"/>
      <c r="G29" s="395">
        <v>1</v>
      </c>
      <c r="H29" s="400"/>
      <c r="I29" s="400"/>
      <c r="J29" s="401">
        <v>0</v>
      </c>
      <c r="K29" s="84"/>
      <c r="L29" s="84">
        <v>5</v>
      </c>
      <c r="M29" s="84"/>
      <c r="N29" s="84">
        <v>2</v>
      </c>
      <c r="O29" s="89"/>
      <c r="P29" s="89"/>
      <c r="Q29" s="133">
        <v>1.5</v>
      </c>
      <c r="R29" s="126"/>
      <c r="S29" s="98"/>
      <c r="T29" s="126"/>
      <c r="U29" s="126"/>
      <c r="V29" s="89">
        <v>1</v>
      </c>
      <c r="W29" s="89">
        <v>1</v>
      </c>
      <c r="X29" s="133"/>
      <c r="Y29" s="84"/>
      <c r="Z29" s="89"/>
      <c r="AA29" s="89"/>
      <c r="AB29" s="90"/>
      <c r="AC29" s="90"/>
      <c r="AD29" s="90"/>
      <c r="AE29" s="127">
        <v>4</v>
      </c>
      <c r="AF29" s="132"/>
      <c r="AG29" s="90"/>
      <c r="AH29" s="90"/>
      <c r="AI29" s="90"/>
      <c r="AJ29" s="144"/>
      <c r="AK29" s="223">
        <v>3</v>
      </c>
      <c r="AL29" s="90"/>
      <c r="AM29" s="224"/>
      <c r="AN29" s="90"/>
      <c r="AO29" s="90"/>
      <c r="AP29" s="90"/>
      <c r="AQ29" s="90"/>
      <c r="AR29" s="129">
        <v>11</v>
      </c>
      <c r="AS29" s="244">
        <v>6</v>
      </c>
      <c r="AT29" s="102">
        <v>13.5</v>
      </c>
      <c r="AU29" s="103"/>
      <c r="AV29" s="103">
        <v>5.5</v>
      </c>
      <c r="AW29" s="221">
        <v>15</v>
      </c>
      <c r="AX29" s="132"/>
      <c r="AY29" s="90"/>
      <c r="AZ29" s="133"/>
      <c r="BA29" s="108">
        <f t="shared" si="3"/>
        <v>16</v>
      </c>
      <c r="BB29" s="109">
        <f t="shared" si="0"/>
        <v>5</v>
      </c>
      <c r="BC29" s="109">
        <f t="shared" si="0"/>
        <v>5.5</v>
      </c>
      <c r="BD29" s="109">
        <f t="shared" si="0"/>
        <v>18</v>
      </c>
      <c r="BE29" s="109">
        <v>1</v>
      </c>
      <c r="BF29" s="109">
        <f t="shared" si="1"/>
        <v>1</v>
      </c>
      <c r="BG29" s="109">
        <v>3</v>
      </c>
      <c r="BH29" s="109">
        <v>11</v>
      </c>
      <c r="BI29" s="108">
        <v>9</v>
      </c>
      <c r="BJ29" s="113">
        <f t="shared" si="2"/>
        <v>69.5</v>
      </c>
      <c r="BK29" s="674"/>
      <c r="BL29" s="675"/>
      <c r="BM29" s="675"/>
      <c r="BN29" s="675"/>
      <c r="BO29" s="675"/>
      <c r="BP29" s="675"/>
      <c r="BQ29" s="675"/>
      <c r="BR29" s="675"/>
      <c r="BS29" s="675"/>
      <c r="BT29" s="675"/>
      <c r="BU29" s="675"/>
      <c r="BV29" s="675"/>
      <c r="BW29" s="676"/>
    </row>
    <row r="30" spans="1:75" s="20" customFormat="1" ht="15.75" thickBot="1">
      <c r="A30" s="215">
        <v>16</v>
      </c>
      <c r="B30" s="398">
        <v>341204562</v>
      </c>
      <c r="C30" s="399" t="s">
        <v>423</v>
      </c>
      <c r="D30" s="394">
        <v>3</v>
      </c>
      <c r="E30" s="394"/>
      <c r="F30" s="395"/>
      <c r="G30" s="395">
        <v>0.5</v>
      </c>
      <c r="H30" s="400"/>
      <c r="I30" s="400"/>
      <c r="J30" s="401">
        <v>0</v>
      </c>
      <c r="K30" s="84"/>
      <c r="L30" s="84">
        <v>5</v>
      </c>
      <c r="M30" s="84"/>
      <c r="N30" s="84">
        <v>2</v>
      </c>
      <c r="O30" s="89"/>
      <c r="P30" s="89"/>
      <c r="Q30" s="133">
        <v>1.5</v>
      </c>
      <c r="R30" s="126"/>
      <c r="S30" s="98"/>
      <c r="T30" s="126"/>
      <c r="U30" s="126"/>
      <c r="V30" s="89">
        <v>1</v>
      </c>
      <c r="W30" s="89">
        <v>1</v>
      </c>
      <c r="X30" s="133"/>
      <c r="Y30" s="84"/>
      <c r="Z30" s="89"/>
      <c r="AA30" s="89"/>
      <c r="AB30" s="90"/>
      <c r="AC30" s="90"/>
      <c r="AD30" s="90"/>
      <c r="AE30" s="127">
        <v>4</v>
      </c>
      <c r="AF30" s="132"/>
      <c r="AG30" s="90"/>
      <c r="AH30" s="90"/>
      <c r="AI30" s="90"/>
      <c r="AJ30" s="126"/>
      <c r="AK30" s="223">
        <v>3</v>
      </c>
      <c r="AL30" s="90"/>
      <c r="AM30" s="224"/>
      <c r="AN30" s="90"/>
      <c r="AO30" s="90"/>
      <c r="AP30" s="90"/>
      <c r="AQ30" s="90"/>
      <c r="AR30" s="129">
        <v>9.5</v>
      </c>
      <c r="AS30" s="244">
        <v>4</v>
      </c>
      <c r="AT30" s="102">
        <v>14.5</v>
      </c>
      <c r="AU30" s="103"/>
      <c r="AV30" s="103">
        <v>7</v>
      </c>
      <c r="AW30" s="221">
        <v>16</v>
      </c>
      <c r="AX30" s="132"/>
      <c r="AY30" s="90"/>
      <c r="AZ30" s="133"/>
      <c r="BA30" s="108">
        <f t="shared" si="3"/>
        <v>17.5</v>
      </c>
      <c r="BB30" s="109">
        <f t="shared" si="0"/>
        <v>5</v>
      </c>
      <c r="BC30" s="109">
        <f t="shared" si="0"/>
        <v>7</v>
      </c>
      <c r="BD30" s="109">
        <f t="shared" si="0"/>
        <v>18.5</v>
      </c>
      <c r="BE30" s="109">
        <v>1</v>
      </c>
      <c r="BF30" s="109">
        <f t="shared" si="1"/>
        <v>1</v>
      </c>
      <c r="BG30" s="109">
        <v>3</v>
      </c>
      <c r="BH30" s="109">
        <v>9.5</v>
      </c>
      <c r="BI30" s="108">
        <v>5</v>
      </c>
      <c r="BJ30" s="113">
        <f t="shared" si="2"/>
        <v>67.5</v>
      </c>
      <c r="BK30" s="677"/>
      <c r="BL30" s="678"/>
      <c r="BM30" s="678"/>
      <c r="BN30" s="678"/>
      <c r="BO30" s="678"/>
      <c r="BP30" s="678"/>
      <c r="BQ30" s="678"/>
      <c r="BR30" s="678"/>
      <c r="BS30" s="678"/>
      <c r="BT30" s="678"/>
      <c r="BU30" s="678"/>
      <c r="BV30" s="678"/>
      <c r="BW30" s="679"/>
    </row>
    <row r="31" spans="1:75" s="20" customFormat="1" ht="15.75" thickBot="1">
      <c r="A31" s="215">
        <v>17</v>
      </c>
      <c r="B31" s="398">
        <v>341204589</v>
      </c>
      <c r="C31" s="399" t="s">
        <v>600</v>
      </c>
      <c r="D31" s="394">
        <v>3</v>
      </c>
      <c r="E31" s="394"/>
      <c r="F31" s="395"/>
      <c r="G31" s="395">
        <v>1.5</v>
      </c>
      <c r="H31" s="400"/>
      <c r="I31" s="400"/>
      <c r="J31" s="401">
        <v>0</v>
      </c>
      <c r="K31" s="84"/>
      <c r="L31" s="84">
        <v>5.5</v>
      </c>
      <c r="M31" s="84"/>
      <c r="N31" s="84">
        <v>1.5</v>
      </c>
      <c r="O31" s="89"/>
      <c r="P31" s="89"/>
      <c r="Q31" s="133">
        <v>1</v>
      </c>
      <c r="R31" s="126"/>
      <c r="S31" s="98"/>
      <c r="T31" s="126"/>
      <c r="U31" s="126"/>
      <c r="V31" s="89">
        <v>1</v>
      </c>
      <c r="W31" s="89">
        <v>1</v>
      </c>
      <c r="X31" s="133"/>
      <c r="Y31" s="84"/>
      <c r="Z31" s="89"/>
      <c r="AA31" s="89"/>
      <c r="AB31" s="90"/>
      <c r="AC31" s="90"/>
      <c r="AD31" s="90"/>
      <c r="AE31" s="127">
        <v>3.5</v>
      </c>
      <c r="AF31" s="132"/>
      <c r="AG31" s="90"/>
      <c r="AH31" s="90"/>
      <c r="AI31" s="90"/>
      <c r="AJ31" s="126"/>
      <c r="AK31" s="223">
        <v>3</v>
      </c>
      <c r="AL31" s="90"/>
      <c r="AM31" s="224"/>
      <c r="AN31" s="90"/>
      <c r="AO31" s="90"/>
      <c r="AP31" s="90"/>
      <c r="AQ31" s="90"/>
      <c r="AR31" s="129">
        <v>9</v>
      </c>
      <c r="AS31" s="244">
        <v>5.5</v>
      </c>
      <c r="AT31" s="102">
        <v>14</v>
      </c>
      <c r="AU31" s="103"/>
      <c r="AV31" s="103">
        <v>9</v>
      </c>
      <c r="AW31" s="221">
        <v>8.5</v>
      </c>
      <c r="AX31" s="132"/>
      <c r="AY31" s="90"/>
      <c r="AZ31" s="133"/>
      <c r="BA31" s="108">
        <f t="shared" si="3"/>
        <v>17</v>
      </c>
      <c r="BB31" s="109">
        <f t="shared" si="3"/>
        <v>5.5</v>
      </c>
      <c r="BC31" s="109">
        <f t="shared" si="3"/>
        <v>9</v>
      </c>
      <c r="BD31" s="109">
        <f t="shared" si="3"/>
        <v>11.5</v>
      </c>
      <c r="BE31" s="109">
        <v>1</v>
      </c>
      <c r="BF31" s="109">
        <f t="shared" si="1"/>
        <v>1</v>
      </c>
      <c r="BG31" s="109">
        <v>3</v>
      </c>
      <c r="BH31" s="109">
        <v>9</v>
      </c>
      <c r="BI31" s="108">
        <v>6.5</v>
      </c>
      <c r="BJ31" s="113">
        <f t="shared" si="2"/>
        <v>63.5</v>
      </c>
      <c r="BK31" s="677"/>
      <c r="BL31" s="678"/>
      <c r="BM31" s="678"/>
      <c r="BN31" s="678"/>
      <c r="BO31" s="678"/>
      <c r="BP31" s="678"/>
      <c r="BQ31" s="678"/>
      <c r="BR31" s="678"/>
      <c r="BS31" s="678"/>
      <c r="BT31" s="678"/>
      <c r="BU31" s="678"/>
      <c r="BV31" s="678"/>
      <c r="BW31" s="679"/>
    </row>
    <row r="32" spans="1:75" s="20" customFormat="1" ht="16.5" thickTop="1" thickBot="1">
      <c r="A32" s="215">
        <v>18</v>
      </c>
      <c r="B32" s="398">
        <v>341205000</v>
      </c>
      <c r="C32" s="399" t="s">
        <v>601</v>
      </c>
      <c r="D32" s="394">
        <v>3</v>
      </c>
      <c r="E32" s="394"/>
      <c r="F32" s="395"/>
      <c r="G32" s="395">
        <v>1.5</v>
      </c>
      <c r="H32" s="396"/>
      <c r="I32" s="396"/>
      <c r="J32" s="397">
        <v>0</v>
      </c>
      <c r="K32" s="84"/>
      <c r="L32" s="84">
        <v>4.5</v>
      </c>
      <c r="M32" s="84"/>
      <c r="N32" s="84">
        <v>1</v>
      </c>
      <c r="O32" s="89"/>
      <c r="P32" s="89"/>
      <c r="Q32" s="133">
        <v>1</v>
      </c>
      <c r="R32" s="126"/>
      <c r="S32" s="84"/>
      <c r="T32" s="126"/>
      <c r="U32" s="126"/>
      <c r="V32" s="89">
        <v>1</v>
      </c>
      <c r="W32" s="89">
        <v>1</v>
      </c>
      <c r="X32" s="133"/>
      <c r="Y32" s="84"/>
      <c r="Z32" s="89"/>
      <c r="AA32" s="89"/>
      <c r="AB32" s="90"/>
      <c r="AC32" s="90"/>
      <c r="AD32" s="90"/>
      <c r="AE32" s="127">
        <v>4</v>
      </c>
      <c r="AF32" s="132"/>
      <c r="AG32" s="90"/>
      <c r="AH32" s="90"/>
      <c r="AI32" s="90"/>
      <c r="AJ32" s="126"/>
      <c r="AK32" s="223">
        <v>3</v>
      </c>
      <c r="AL32" s="90"/>
      <c r="AM32" s="224"/>
      <c r="AN32" s="90"/>
      <c r="AO32" s="90"/>
      <c r="AP32" s="90"/>
      <c r="AQ32" s="90"/>
      <c r="AR32" s="129">
        <v>9</v>
      </c>
      <c r="AS32" s="244">
        <v>5</v>
      </c>
      <c r="AT32" s="102">
        <v>12.5</v>
      </c>
      <c r="AU32" s="103"/>
      <c r="AV32" s="103">
        <v>9</v>
      </c>
      <c r="AW32" s="221">
        <v>16.5</v>
      </c>
      <c r="AX32" s="132"/>
      <c r="AY32" s="90"/>
      <c r="AZ32" s="133"/>
      <c r="BA32" s="108">
        <f t="shared" si="3"/>
        <v>15.5</v>
      </c>
      <c r="BB32" s="109">
        <f t="shared" si="3"/>
        <v>4.5</v>
      </c>
      <c r="BC32" s="109">
        <f t="shared" si="3"/>
        <v>9</v>
      </c>
      <c r="BD32" s="109">
        <f t="shared" si="3"/>
        <v>19</v>
      </c>
      <c r="BE32" s="109">
        <v>1</v>
      </c>
      <c r="BF32" s="109">
        <f t="shared" si="1"/>
        <v>1</v>
      </c>
      <c r="BG32" s="109">
        <v>3</v>
      </c>
      <c r="BH32" s="109">
        <f>AY32+AR32+AK32+AD32+W32+P32+I32</f>
        <v>13</v>
      </c>
      <c r="BI32" s="108">
        <v>6.5</v>
      </c>
      <c r="BJ32" s="113">
        <f t="shared" si="2"/>
        <v>72.5</v>
      </c>
      <c r="BK32" s="677"/>
      <c r="BL32" s="678"/>
      <c r="BM32" s="678"/>
      <c r="BN32" s="678"/>
      <c r="BO32" s="678"/>
      <c r="BP32" s="678"/>
      <c r="BQ32" s="678"/>
      <c r="BR32" s="678"/>
      <c r="BS32" s="678"/>
      <c r="BT32" s="678"/>
      <c r="BU32" s="678"/>
      <c r="BV32" s="678"/>
      <c r="BW32" s="679"/>
    </row>
    <row r="33" spans="1:76" s="20" customFormat="1" ht="15.75" thickBot="1">
      <c r="A33" s="215">
        <v>19</v>
      </c>
      <c r="B33" s="398">
        <v>341205221</v>
      </c>
      <c r="C33" s="399" t="s">
        <v>425</v>
      </c>
      <c r="D33" s="394">
        <v>5</v>
      </c>
      <c r="E33" s="394"/>
      <c r="F33" s="395"/>
      <c r="G33" s="395">
        <v>2</v>
      </c>
      <c r="H33" s="400"/>
      <c r="I33" s="400"/>
      <c r="J33" s="401">
        <v>1.5</v>
      </c>
      <c r="K33" s="84"/>
      <c r="L33" s="84">
        <v>5</v>
      </c>
      <c r="M33" s="84"/>
      <c r="N33" s="84">
        <v>1.5</v>
      </c>
      <c r="O33" s="89"/>
      <c r="P33" s="89"/>
      <c r="Q33" s="133">
        <v>1.5</v>
      </c>
      <c r="R33" s="126"/>
      <c r="S33" s="84"/>
      <c r="T33" s="126"/>
      <c r="U33" s="144"/>
      <c r="V33" s="89">
        <v>1</v>
      </c>
      <c r="W33" s="89">
        <v>1</v>
      </c>
      <c r="X33" s="133"/>
      <c r="Y33" s="84"/>
      <c r="Z33" s="89"/>
      <c r="AA33" s="89"/>
      <c r="AB33" s="90"/>
      <c r="AC33" s="90"/>
      <c r="AD33" s="90"/>
      <c r="AE33" s="127">
        <v>4</v>
      </c>
      <c r="AF33" s="132"/>
      <c r="AG33" s="90"/>
      <c r="AH33" s="90"/>
      <c r="AI33" s="90"/>
      <c r="AJ33" s="126"/>
      <c r="AK33" s="223">
        <v>3</v>
      </c>
      <c r="AL33" s="90"/>
      <c r="AM33" s="224"/>
      <c r="AN33" s="90"/>
      <c r="AO33" s="90"/>
      <c r="AP33" s="90"/>
      <c r="AQ33" s="90"/>
      <c r="AR33" s="129">
        <v>10</v>
      </c>
      <c r="AS33" s="244">
        <v>6.5</v>
      </c>
      <c r="AT33" s="184">
        <v>13.5</v>
      </c>
      <c r="AU33" s="103"/>
      <c r="AV33" s="103">
        <v>12</v>
      </c>
      <c r="AW33" s="221">
        <v>16</v>
      </c>
      <c r="AX33" s="132"/>
      <c r="AY33" s="90"/>
      <c r="AZ33" s="133"/>
      <c r="BA33" s="108">
        <f t="shared" si="3"/>
        <v>18.5</v>
      </c>
      <c r="BB33" s="109">
        <f t="shared" si="3"/>
        <v>5</v>
      </c>
      <c r="BC33" s="109">
        <f t="shared" si="3"/>
        <v>12</v>
      </c>
      <c r="BD33" s="109">
        <f t="shared" si="3"/>
        <v>19.5</v>
      </c>
      <c r="BE33" s="109">
        <v>1</v>
      </c>
      <c r="BF33" s="109">
        <f t="shared" si="1"/>
        <v>1</v>
      </c>
      <c r="BG33" s="109">
        <v>3</v>
      </c>
      <c r="BH33" s="109">
        <v>10</v>
      </c>
      <c r="BI33" s="108">
        <v>11.5</v>
      </c>
      <c r="BJ33" s="113">
        <f t="shared" si="2"/>
        <v>81.5</v>
      </c>
      <c r="BK33" s="677"/>
      <c r="BL33" s="678"/>
      <c r="BM33" s="678"/>
      <c r="BN33" s="678"/>
      <c r="BO33" s="678"/>
      <c r="BP33" s="678"/>
      <c r="BQ33" s="678"/>
      <c r="BR33" s="678"/>
      <c r="BS33" s="678"/>
      <c r="BT33" s="678"/>
      <c r="BU33" s="678"/>
      <c r="BV33" s="678"/>
      <c r="BW33" s="679"/>
    </row>
    <row r="34" spans="1:76" s="20" customFormat="1" ht="15.75" thickBot="1">
      <c r="A34" s="215">
        <v>20</v>
      </c>
      <c r="B34" s="398">
        <v>341206035</v>
      </c>
      <c r="C34" s="399" t="s">
        <v>602</v>
      </c>
      <c r="D34" s="394">
        <v>3</v>
      </c>
      <c r="E34" s="394"/>
      <c r="F34" s="395"/>
      <c r="G34" s="395">
        <v>2.5</v>
      </c>
      <c r="H34" s="400"/>
      <c r="I34" s="400"/>
      <c r="J34" s="401">
        <v>1</v>
      </c>
      <c r="K34" s="84"/>
      <c r="L34" s="84">
        <v>4.5</v>
      </c>
      <c r="M34" s="84"/>
      <c r="N34" s="84">
        <v>2</v>
      </c>
      <c r="O34" s="89"/>
      <c r="P34" s="89"/>
      <c r="Q34" s="133">
        <v>1</v>
      </c>
      <c r="R34" s="126"/>
      <c r="S34" s="98"/>
      <c r="T34" s="126"/>
      <c r="U34" s="126"/>
      <c r="V34" s="89">
        <v>1</v>
      </c>
      <c r="W34" s="89">
        <v>1</v>
      </c>
      <c r="X34" s="133"/>
      <c r="Y34" s="84"/>
      <c r="Z34" s="89"/>
      <c r="AA34" s="89"/>
      <c r="AB34" s="90"/>
      <c r="AC34" s="90"/>
      <c r="AD34" s="90"/>
      <c r="AE34" s="127">
        <v>4</v>
      </c>
      <c r="AF34" s="132"/>
      <c r="AG34" s="90"/>
      <c r="AH34" s="90"/>
      <c r="AI34" s="90"/>
      <c r="AJ34" s="126"/>
      <c r="AK34" s="223">
        <v>3</v>
      </c>
      <c r="AL34" s="90"/>
      <c r="AM34" s="224"/>
      <c r="AN34" s="90"/>
      <c r="AO34" s="90"/>
      <c r="AP34" s="90"/>
      <c r="AQ34" s="90"/>
      <c r="AR34" s="129">
        <v>8.5</v>
      </c>
      <c r="AS34" s="244">
        <v>4.5</v>
      </c>
      <c r="AT34" s="102">
        <v>13</v>
      </c>
      <c r="AU34" s="103"/>
      <c r="AV34" s="403">
        <v>7.5</v>
      </c>
      <c r="AW34" s="404">
        <v>14.5</v>
      </c>
      <c r="AX34" s="132"/>
      <c r="AY34" s="90"/>
      <c r="AZ34" s="133"/>
      <c r="BA34" s="108">
        <f t="shared" si="3"/>
        <v>16</v>
      </c>
      <c r="BB34" s="109">
        <f t="shared" si="3"/>
        <v>4.5</v>
      </c>
      <c r="BC34" s="109">
        <f t="shared" si="3"/>
        <v>7.5</v>
      </c>
      <c r="BD34" s="109">
        <f t="shared" si="3"/>
        <v>19</v>
      </c>
      <c r="BE34" s="109">
        <v>1</v>
      </c>
      <c r="BF34" s="109">
        <f t="shared" si="1"/>
        <v>1</v>
      </c>
      <c r="BG34" s="109">
        <v>3</v>
      </c>
      <c r="BH34" s="109">
        <v>8.5</v>
      </c>
      <c r="BI34" s="108">
        <v>9.5</v>
      </c>
      <c r="BJ34" s="113">
        <f t="shared" si="2"/>
        <v>70</v>
      </c>
      <c r="BK34" s="677"/>
      <c r="BL34" s="678"/>
      <c r="BM34" s="678"/>
      <c r="BN34" s="678"/>
      <c r="BO34" s="678"/>
      <c r="BP34" s="678"/>
      <c r="BQ34" s="678"/>
      <c r="BR34" s="678"/>
      <c r="BS34" s="678"/>
      <c r="BT34" s="678"/>
      <c r="BU34" s="678"/>
      <c r="BV34" s="678"/>
      <c r="BW34" s="679"/>
    </row>
    <row r="35" spans="1:76" s="20" customFormat="1" ht="15.75" thickBot="1">
      <c r="A35" s="215">
        <v>21</v>
      </c>
      <c r="B35" s="398">
        <v>342204160</v>
      </c>
      <c r="C35" s="399" t="s">
        <v>427</v>
      </c>
      <c r="D35" s="394">
        <v>2</v>
      </c>
      <c r="E35" s="394"/>
      <c r="F35" s="395"/>
      <c r="G35" s="395">
        <v>0</v>
      </c>
      <c r="H35" s="400"/>
      <c r="I35" s="400"/>
      <c r="J35" s="401">
        <v>0</v>
      </c>
      <c r="K35" s="84"/>
      <c r="L35" s="84">
        <v>3</v>
      </c>
      <c r="M35" s="84"/>
      <c r="N35" s="84">
        <v>1</v>
      </c>
      <c r="O35" s="89"/>
      <c r="P35" s="89"/>
      <c r="Q35" s="133">
        <v>0</v>
      </c>
      <c r="R35" s="126"/>
      <c r="S35" s="98"/>
      <c r="T35" s="126"/>
      <c r="U35" s="126"/>
      <c r="V35" s="89">
        <v>1</v>
      </c>
      <c r="W35" s="89">
        <v>1</v>
      </c>
      <c r="X35" s="133"/>
      <c r="Y35" s="84"/>
      <c r="Z35" s="89"/>
      <c r="AA35" s="89"/>
      <c r="AB35" s="90"/>
      <c r="AC35" s="90"/>
      <c r="AD35" s="90"/>
      <c r="AE35" s="127">
        <v>4</v>
      </c>
      <c r="AF35" s="132"/>
      <c r="AG35" s="90"/>
      <c r="AH35" s="90"/>
      <c r="AI35" s="90"/>
      <c r="AJ35" s="126"/>
      <c r="AK35" s="223">
        <v>3</v>
      </c>
      <c r="AL35" s="90"/>
      <c r="AM35" s="224"/>
      <c r="AN35" s="90"/>
      <c r="AO35" s="90"/>
      <c r="AP35" s="90"/>
      <c r="AQ35" s="90"/>
      <c r="AR35" s="129">
        <v>9</v>
      </c>
      <c r="AS35" s="244">
        <v>4.5</v>
      </c>
      <c r="AT35" s="102">
        <v>5</v>
      </c>
      <c r="AU35" s="103"/>
      <c r="AV35" s="405">
        <v>5.5</v>
      </c>
      <c r="AW35" s="221">
        <v>11</v>
      </c>
      <c r="AX35" s="132"/>
      <c r="AY35" s="90"/>
      <c r="AZ35" s="133"/>
      <c r="BA35" s="108">
        <f t="shared" si="3"/>
        <v>7</v>
      </c>
      <c r="BB35" s="109">
        <f t="shared" si="3"/>
        <v>3</v>
      </c>
      <c r="BC35" s="109">
        <f t="shared" si="3"/>
        <v>5.5</v>
      </c>
      <c r="BD35" s="109">
        <f t="shared" si="3"/>
        <v>12</v>
      </c>
      <c r="BE35" s="109">
        <v>1</v>
      </c>
      <c r="BF35" s="109">
        <f t="shared" si="1"/>
        <v>1</v>
      </c>
      <c r="BG35" s="109">
        <v>3</v>
      </c>
      <c r="BH35" s="109">
        <v>9</v>
      </c>
      <c r="BI35" s="108">
        <v>7.5</v>
      </c>
      <c r="BJ35" s="113">
        <f t="shared" si="2"/>
        <v>49</v>
      </c>
      <c r="BK35" s="677"/>
      <c r="BL35" s="678"/>
      <c r="BM35" s="678"/>
      <c r="BN35" s="678"/>
      <c r="BO35" s="678"/>
      <c r="BP35" s="678"/>
      <c r="BQ35" s="678"/>
      <c r="BR35" s="678"/>
      <c r="BS35" s="678"/>
      <c r="BT35" s="678"/>
      <c r="BU35" s="678"/>
      <c r="BV35" s="678"/>
      <c r="BW35" s="679"/>
    </row>
    <row r="36" spans="1:76" s="20" customFormat="1" ht="15.75" thickBot="1">
      <c r="A36" s="215">
        <v>22</v>
      </c>
      <c r="B36" s="398">
        <v>342206888</v>
      </c>
      <c r="C36" s="399" t="s">
        <v>603</v>
      </c>
      <c r="D36" s="394">
        <v>4</v>
      </c>
      <c r="E36" s="394"/>
      <c r="F36" s="395"/>
      <c r="G36" s="395">
        <v>1.5</v>
      </c>
      <c r="H36" s="400"/>
      <c r="I36" s="400"/>
      <c r="J36" s="401">
        <v>1</v>
      </c>
      <c r="K36" s="84"/>
      <c r="L36" s="84">
        <v>5</v>
      </c>
      <c r="M36" s="84"/>
      <c r="N36" s="84">
        <v>2</v>
      </c>
      <c r="O36" s="89"/>
      <c r="P36" s="89"/>
      <c r="Q36" s="133">
        <v>1.5</v>
      </c>
      <c r="R36" s="126"/>
      <c r="S36" s="98"/>
      <c r="T36" s="126"/>
      <c r="U36" s="126"/>
      <c r="V36" s="89">
        <v>1</v>
      </c>
      <c r="W36" s="89">
        <v>1</v>
      </c>
      <c r="X36" s="133"/>
      <c r="Y36" s="84"/>
      <c r="Z36" s="89"/>
      <c r="AA36" s="89"/>
      <c r="AB36" s="90"/>
      <c r="AC36" s="90"/>
      <c r="AD36" s="90"/>
      <c r="AE36" s="127">
        <v>4</v>
      </c>
      <c r="AF36" s="132"/>
      <c r="AG36" s="90"/>
      <c r="AH36" s="90"/>
      <c r="AI36" s="90"/>
      <c r="AJ36" s="126"/>
      <c r="AK36" s="223">
        <v>3</v>
      </c>
      <c r="AL36" s="90"/>
      <c r="AM36" s="224"/>
      <c r="AN36" s="90"/>
      <c r="AO36" s="90"/>
      <c r="AP36" s="90"/>
      <c r="AQ36" s="90"/>
      <c r="AR36" s="129">
        <v>10</v>
      </c>
      <c r="AS36" s="244">
        <v>6</v>
      </c>
      <c r="AT36" s="102">
        <v>13</v>
      </c>
      <c r="AU36" s="103"/>
      <c r="AV36" s="104">
        <v>10.5</v>
      </c>
      <c r="AW36" s="241">
        <v>17.5</v>
      </c>
      <c r="AX36" s="132"/>
      <c r="AY36" s="90"/>
      <c r="AZ36" s="133"/>
      <c r="BA36" s="108">
        <f t="shared" si="3"/>
        <v>17</v>
      </c>
      <c r="BB36" s="109">
        <f t="shared" si="3"/>
        <v>5</v>
      </c>
      <c r="BC36" s="109">
        <f t="shared" si="3"/>
        <v>10.5</v>
      </c>
      <c r="BD36" s="109">
        <f t="shared" si="3"/>
        <v>21</v>
      </c>
      <c r="BE36" s="109">
        <v>1</v>
      </c>
      <c r="BF36" s="109">
        <f t="shared" si="1"/>
        <v>1</v>
      </c>
      <c r="BG36" s="109">
        <v>3</v>
      </c>
      <c r="BH36" s="109">
        <v>10</v>
      </c>
      <c r="BI36" s="108">
        <v>9</v>
      </c>
      <c r="BJ36" s="113">
        <f t="shared" si="2"/>
        <v>77.5</v>
      </c>
      <c r="BK36" s="677"/>
      <c r="BL36" s="678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9"/>
      <c r="BX36" s="185"/>
    </row>
    <row r="37" spans="1:76" s="20" customFormat="1" ht="16.5" thickTop="1" thickBot="1">
      <c r="A37" s="215">
        <v>23</v>
      </c>
      <c r="B37" s="406">
        <v>342207095</v>
      </c>
      <c r="C37" s="399" t="s">
        <v>604</v>
      </c>
      <c r="D37" s="394">
        <v>4.5</v>
      </c>
      <c r="E37" s="394"/>
      <c r="F37" s="395"/>
      <c r="G37" s="395">
        <v>3</v>
      </c>
      <c r="H37" s="396"/>
      <c r="I37" s="396"/>
      <c r="J37" s="397">
        <v>1.5</v>
      </c>
      <c r="K37" s="84"/>
      <c r="L37" s="84">
        <v>6</v>
      </c>
      <c r="M37" s="84"/>
      <c r="N37" s="84">
        <v>1.5</v>
      </c>
      <c r="O37" s="89"/>
      <c r="P37" s="89"/>
      <c r="Q37" s="133">
        <v>2</v>
      </c>
      <c r="R37" s="126"/>
      <c r="S37" s="84"/>
      <c r="T37" s="126"/>
      <c r="U37" s="126"/>
      <c r="V37" s="89">
        <v>1</v>
      </c>
      <c r="W37" s="89">
        <v>1</v>
      </c>
      <c r="X37" s="133"/>
      <c r="Y37" s="84"/>
      <c r="Z37" s="89"/>
      <c r="AA37" s="89"/>
      <c r="AB37" s="90"/>
      <c r="AC37" s="90"/>
      <c r="AD37" s="90"/>
      <c r="AE37" s="127">
        <v>5</v>
      </c>
      <c r="AF37" s="132"/>
      <c r="AG37" s="90"/>
      <c r="AH37" s="90"/>
      <c r="AI37" s="90"/>
      <c r="AJ37" s="126"/>
      <c r="AK37" s="223">
        <v>3</v>
      </c>
      <c r="AL37" s="90"/>
      <c r="AM37" s="224"/>
      <c r="AN37" s="90"/>
      <c r="AO37" s="90"/>
      <c r="AP37" s="90"/>
      <c r="AQ37" s="90"/>
      <c r="AR37" s="129">
        <v>11</v>
      </c>
      <c r="AS37" s="244">
        <v>6.5</v>
      </c>
      <c r="AT37" s="102">
        <v>15</v>
      </c>
      <c r="AU37" s="103"/>
      <c r="AV37" s="104">
        <v>13.5</v>
      </c>
      <c r="AW37" s="221">
        <v>18</v>
      </c>
      <c r="AX37" s="132"/>
      <c r="AY37" s="90"/>
      <c r="AZ37" s="133"/>
      <c r="BA37" s="108">
        <f t="shared" si="3"/>
        <v>19.5</v>
      </c>
      <c r="BB37" s="109">
        <f t="shared" si="3"/>
        <v>6</v>
      </c>
      <c r="BC37" s="109">
        <f t="shared" si="3"/>
        <v>13.5</v>
      </c>
      <c r="BD37" s="109">
        <f t="shared" si="3"/>
        <v>22.5</v>
      </c>
      <c r="BE37" s="109">
        <v>1</v>
      </c>
      <c r="BF37" s="109">
        <f t="shared" si="1"/>
        <v>1</v>
      </c>
      <c r="BG37" s="109">
        <v>3</v>
      </c>
      <c r="BH37" s="109">
        <v>11</v>
      </c>
      <c r="BI37" s="108">
        <v>10</v>
      </c>
      <c r="BJ37" s="113">
        <f t="shared" si="2"/>
        <v>87.5</v>
      </c>
      <c r="BK37" s="677"/>
      <c r="BL37" s="678"/>
      <c r="BM37" s="678"/>
      <c r="BN37" s="678"/>
      <c r="BO37" s="678"/>
      <c r="BP37" s="678"/>
      <c r="BQ37" s="678"/>
      <c r="BR37" s="678"/>
      <c r="BS37" s="678"/>
      <c r="BT37" s="678"/>
      <c r="BU37" s="678"/>
      <c r="BV37" s="678"/>
      <c r="BW37" s="679"/>
      <c r="BX37" s="185"/>
    </row>
    <row r="38" spans="1:76" s="20" customFormat="1" thickTop="1" thickBot="1">
      <c r="A38" s="700" t="s">
        <v>115</v>
      </c>
      <c r="B38" s="701"/>
      <c r="C38" s="702"/>
      <c r="D38" s="187">
        <f t="shared" ref="D38:AI38" si="6">(SUM(D15:D31))/$BQ$10</f>
        <v>2.6086956521739131</v>
      </c>
      <c r="E38" s="187">
        <f t="shared" si="6"/>
        <v>0</v>
      </c>
      <c r="F38" s="187">
        <f t="shared" si="6"/>
        <v>0</v>
      </c>
      <c r="G38" s="187">
        <f t="shared" si="6"/>
        <v>0.93478260869565222</v>
      </c>
      <c r="H38" s="187">
        <f t="shared" si="6"/>
        <v>0</v>
      </c>
      <c r="I38" s="187">
        <f t="shared" si="6"/>
        <v>0</v>
      </c>
      <c r="J38" s="187">
        <f t="shared" si="6"/>
        <v>0.47826086956521741</v>
      </c>
      <c r="K38" s="188">
        <f t="shared" si="6"/>
        <v>0</v>
      </c>
      <c r="L38" s="188">
        <f t="shared" si="6"/>
        <v>3.5652173913043477</v>
      </c>
      <c r="M38" s="188">
        <f t="shared" si="6"/>
        <v>0</v>
      </c>
      <c r="N38" s="188">
        <f t="shared" si="6"/>
        <v>1.2826086956521738</v>
      </c>
      <c r="O38" s="188">
        <f t="shared" si="6"/>
        <v>0</v>
      </c>
      <c r="P38" s="188">
        <f t="shared" si="6"/>
        <v>0</v>
      </c>
      <c r="Q38" s="188">
        <f t="shared" si="6"/>
        <v>0.93478260869565222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88">
        <f t="shared" si="6"/>
        <v>0.73913043478260865</v>
      </c>
      <c r="W38" s="188">
        <f t="shared" si="6"/>
        <v>0.73913043478260865</v>
      </c>
      <c r="X38" s="188">
        <f t="shared" si="6"/>
        <v>0</v>
      </c>
      <c r="Y38" s="188">
        <f t="shared" si="6"/>
        <v>0</v>
      </c>
      <c r="Z38" s="188">
        <f t="shared" si="6"/>
        <v>0</v>
      </c>
      <c r="AA38" s="188">
        <f t="shared" si="6"/>
        <v>0</v>
      </c>
      <c r="AB38" s="188">
        <f t="shared" si="6"/>
        <v>0</v>
      </c>
      <c r="AC38" s="188">
        <f t="shared" si="6"/>
        <v>0</v>
      </c>
      <c r="AD38" s="188">
        <f t="shared" si="6"/>
        <v>0</v>
      </c>
      <c r="AE38" s="188">
        <f t="shared" si="6"/>
        <v>3.0434782608695654</v>
      </c>
      <c r="AF38" s="188">
        <f t="shared" si="6"/>
        <v>0</v>
      </c>
      <c r="AG38" s="188">
        <f t="shared" si="6"/>
        <v>0</v>
      </c>
      <c r="AH38" s="188">
        <f t="shared" si="6"/>
        <v>0</v>
      </c>
      <c r="AI38" s="188">
        <f t="shared" si="6"/>
        <v>0</v>
      </c>
      <c r="AJ38" s="188">
        <f t="shared" ref="AJ38:AZ38" si="7">(SUM(AJ15:AJ31))/$BQ$10</f>
        <v>0</v>
      </c>
      <c r="AK38" s="188">
        <f t="shared" si="7"/>
        <v>2.2173913043478262</v>
      </c>
      <c r="AL38" s="188">
        <f t="shared" si="7"/>
        <v>0</v>
      </c>
      <c r="AM38" s="188">
        <f t="shared" si="7"/>
        <v>0</v>
      </c>
      <c r="AN38" s="188">
        <f t="shared" si="7"/>
        <v>0</v>
      </c>
      <c r="AO38" s="188">
        <f t="shared" si="7"/>
        <v>0</v>
      </c>
      <c r="AP38" s="188">
        <f t="shared" si="7"/>
        <v>0</v>
      </c>
      <c r="AQ38" s="188">
        <f t="shared" si="7"/>
        <v>0</v>
      </c>
      <c r="AR38" s="188">
        <f t="shared" si="7"/>
        <v>6.9565217391304346</v>
      </c>
      <c r="AS38" s="188">
        <f t="shared" si="7"/>
        <v>3.4565217391304346</v>
      </c>
      <c r="AT38" s="188">
        <f t="shared" si="7"/>
        <v>8.9565217391304355</v>
      </c>
      <c r="AU38" s="188">
        <f t="shared" si="7"/>
        <v>0</v>
      </c>
      <c r="AV38" s="188">
        <f t="shared" si="7"/>
        <v>6.4782608695652177</v>
      </c>
      <c r="AW38" s="188">
        <f t="shared" si="7"/>
        <v>10.304347826086957</v>
      </c>
      <c r="AX38" s="188">
        <f t="shared" si="7"/>
        <v>0</v>
      </c>
      <c r="AY38" s="188">
        <f t="shared" si="7"/>
        <v>0</v>
      </c>
      <c r="AZ38" s="188">
        <f t="shared" si="7"/>
        <v>0</v>
      </c>
      <c r="BA38" s="190">
        <f>(SUM(BA15:BA37))/$BQ$10</f>
        <v>15.630434782608695</v>
      </c>
      <c r="BB38" s="190">
        <f>(SUM(BB15:BB37))/$BQ$10</f>
        <v>4.7826086956521738</v>
      </c>
      <c r="BC38" s="190">
        <f>(SUM(BC15:BC37))/$BQ$10</f>
        <v>9</v>
      </c>
      <c r="BD38" s="190">
        <f>(SUM(BD15:BD37))/$BQ$10</f>
        <v>17.434782608695652</v>
      </c>
      <c r="BE38" s="407">
        <v>0.7</v>
      </c>
      <c r="BF38" s="407">
        <v>0.7</v>
      </c>
      <c r="BG38" s="407">
        <v>22</v>
      </c>
      <c r="BH38" s="190">
        <f>(SUM(BH15:BH37))/$BQ$10</f>
        <v>9.6304347826086953</v>
      </c>
      <c r="BI38" s="190">
        <f>(SUM(BI15:BI37))/$BQ$10</f>
        <v>7.7826086956521738</v>
      </c>
      <c r="BJ38" s="113">
        <f t="shared" si="2"/>
        <v>87.660869565217396</v>
      </c>
      <c r="BK38" s="677"/>
      <c r="BL38" s="678"/>
      <c r="BM38" s="678"/>
      <c r="BN38" s="678"/>
      <c r="BO38" s="678"/>
      <c r="BP38" s="678"/>
      <c r="BQ38" s="678"/>
      <c r="BR38" s="678"/>
      <c r="BS38" s="678"/>
      <c r="BT38" s="678"/>
      <c r="BU38" s="678"/>
      <c r="BV38" s="678"/>
      <c r="BW38" s="679"/>
    </row>
    <row r="39" spans="1:76" s="20" customFormat="1" thickTop="1" thickBot="1">
      <c r="A39" s="703" t="s">
        <v>116</v>
      </c>
      <c r="B39" s="704"/>
      <c r="C39" s="705"/>
      <c r="D39" s="191">
        <f>D38/BM19</f>
        <v>0.52173913043478259</v>
      </c>
      <c r="E39" s="191" t="e">
        <f>E38/BN19</f>
        <v>#DIV/0!</v>
      </c>
      <c r="F39" s="191">
        <f>F38/BO19</f>
        <v>0</v>
      </c>
      <c r="G39" s="191" t="e">
        <f>G38/BP19</f>
        <v>#DIV/0!</v>
      </c>
      <c r="H39" s="191" t="e">
        <f>H38/BQ19</f>
        <v>#DIV/0!</v>
      </c>
      <c r="I39" s="191" t="e">
        <f>I38/BS19</f>
        <v>#DIV/0!</v>
      </c>
      <c r="J39" s="191">
        <f>J38/BU19</f>
        <v>0.19130434782608696</v>
      </c>
      <c r="K39" s="191">
        <f>K38/BM20</f>
        <v>0</v>
      </c>
      <c r="L39" s="191" t="e">
        <f>L38/BN20</f>
        <v>#DIV/0!</v>
      </c>
      <c r="M39" s="191">
        <f>M38/BO20</f>
        <v>0</v>
      </c>
      <c r="N39" s="191" t="e">
        <f>N38/BP20</f>
        <v>#DIV/0!</v>
      </c>
      <c r="O39" s="191" t="e">
        <f>O38/BQ20</f>
        <v>#DIV/0!</v>
      </c>
      <c r="P39" s="191" t="e">
        <f>P38/BS20</f>
        <v>#DIV/0!</v>
      </c>
      <c r="Q39" s="191">
        <f>Q38/BU20</f>
        <v>0.37391304347826088</v>
      </c>
      <c r="R39" s="191" t="e">
        <f>R38/BM16</f>
        <v>#DIV/0!</v>
      </c>
      <c r="S39" s="191" t="e">
        <f>S38/BN16</f>
        <v>#DIV/0!</v>
      </c>
      <c r="T39" s="191" t="e">
        <f>T38/BO16</f>
        <v>#DIV/0!</v>
      </c>
      <c r="U39" s="191" t="e">
        <f>U38/BP16</f>
        <v>#DIV/0!</v>
      </c>
      <c r="V39" s="191">
        <f>V38/BQ16</f>
        <v>0.73913043478260865</v>
      </c>
      <c r="W39" s="191" t="e">
        <f>W38/BS16</f>
        <v>#DIV/0!</v>
      </c>
      <c r="X39" s="191" t="e">
        <f>X38/BU16</f>
        <v>#DIV/0!</v>
      </c>
      <c r="Y39" s="192" t="e">
        <f>Y38/BM17</f>
        <v>#DIV/0!</v>
      </c>
      <c r="Z39" s="192" t="e">
        <f>Z38/BN17</f>
        <v>#DIV/0!</v>
      </c>
      <c r="AA39" s="192" t="e">
        <f>AA38/BO17</f>
        <v>#DIV/0!</v>
      </c>
      <c r="AB39" s="192" t="e">
        <f>AB38/BP17</f>
        <v>#DIV/0!</v>
      </c>
      <c r="AC39" s="192" t="e">
        <f>AC38/BQ17</f>
        <v>#DIV/0!</v>
      </c>
      <c r="AD39" s="192" t="e">
        <f>AD38/BS17</f>
        <v>#DIV/0!</v>
      </c>
      <c r="AE39" s="192">
        <f>AE38/BU17</f>
        <v>0.60869565217391308</v>
      </c>
      <c r="AF39" s="193" t="e">
        <f>AF38/BM18</f>
        <v>#DIV/0!</v>
      </c>
      <c r="AG39" s="193" t="e">
        <f>AG38/BN18</f>
        <v>#DIV/0!</v>
      </c>
      <c r="AH39" s="193" t="e">
        <f>AH38/BO18</f>
        <v>#DIV/0!</v>
      </c>
      <c r="AI39" s="193" t="e">
        <f>AI38/BP18</f>
        <v>#DIV/0!</v>
      </c>
      <c r="AJ39" s="193" t="e">
        <f>AJ38/BQ18</f>
        <v>#DIV/0!</v>
      </c>
      <c r="AK39" s="193">
        <f>AK38/BS18</f>
        <v>0.73913043478260876</v>
      </c>
      <c r="AL39" s="193" t="e">
        <f>AL38/BU18</f>
        <v>#DIV/0!</v>
      </c>
      <c r="AM39" s="194" t="e">
        <f>AM38/BM21</f>
        <v>#DIV/0!</v>
      </c>
      <c r="AN39" s="194" t="e">
        <f>AN38/BN21</f>
        <v>#DIV/0!</v>
      </c>
      <c r="AO39" s="194" t="e">
        <f>AO38/BO21</f>
        <v>#DIV/0!</v>
      </c>
      <c r="AP39" s="194" t="e">
        <f>AP38/BP21</f>
        <v>#DIV/0!</v>
      </c>
      <c r="AQ39" s="194" t="e">
        <f>AQ38/BQ21</f>
        <v>#DIV/0!</v>
      </c>
      <c r="AR39" s="194" t="e">
        <f>AR38/BS21</f>
        <v>#DIV/0!</v>
      </c>
      <c r="AS39" s="194">
        <f>AS38/BU21</f>
        <v>0.34565217391304348</v>
      </c>
      <c r="AT39" s="195">
        <f>AT38/BM22</f>
        <v>0.59710144927536235</v>
      </c>
      <c r="AU39" s="195" t="e">
        <f>AU38/BN22</f>
        <v>#DIV/0!</v>
      </c>
      <c r="AV39" s="195">
        <f>AV38/BO22</f>
        <v>0.43188405797101453</v>
      </c>
      <c r="AW39" s="195">
        <f>AW38/BP22</f>
        <v>0.51521739130434785</v>
      </c>
      <c r="AX39" s="195" t="e">
        <f>AX38/BQ22</f>
        <v>#DIV/0!</v>
      </c>
      <c r="AY39" s="195" t="e">
        <f>AY38/BS22</f>
        <v>#DIV/0!</v>
      </c>
      <c r="AZ39" s="195" t="e">
        <f>AZ38/BU22</f>
        <v>#DIV/0!</v>
      </c>
      <c r="BA39" s="196">
        <f>BA38/BM24</f>
        <v>0.62521739130434784</v>
      </c>
      <c r="BB39" s="196">
        <v>0.32</v>
      </c>
      <c r="BC39" s="196">
        <f>BC38/BO24</f>
        <v>0.45</v>
      </c>
      <c r="BD39" s="196">
        <f>BD38/BP24</f>
        <v>0.87173913043478257</v>
      </c>
      <c r="BE39" s="408">
        <v>0.7</v>
      </c>
      <c r="BF39" s="196">
        <f>BF38/BQ24</f>
        <v>0.7</v>
      </c>
      <c r="BG39" s="196">
        <v>0.74</v>
      </c>
      <c r="BH39" s="196">
        <v>0.64</v>
      </c>
      <c r="BI39" s="196">
        <f>BI38/BU24</f>
        <v>0.38913043478260867</v>
      </c>
      <c r="BJ39" s="197"/>
      <c r="BK39" s="680"/>
      <c r="BL39" s="681"/>
      <c r="BM39" s="681"/>
      <c r="BN39" s="681"/>
      <c r="BO39" s="681"/>
      <c r="BP39" s="681"/>
      <c r="BQ39" s="681"/>
      <c r="BR39" s="681"/>
      <c r="BS39" s="681"/>
      <c r="BT39" s="681"/>
      <c r="BU39" s="681"/>
      <c r="BV39" s="681"/>
      <c r="BW39" s="682"/>
    </row>
    <row r="40" spans="1:76" s="20" customFormat="1" ht="13.5" thickTop="1">
      <c r="B40" s="198"/>
      <c r="L40" s="199"/>
      <c r="BA40" s="200"/>
      <c r="BC40" s="201"/>
      <c r="BF40" s="201"/>
      <c r="BG40" s="201"/>
      <c r="BH40" s="201"/>
      <c r="BI40" s="201"/>
    </row>
    <row r="41" spans="1:76" s="20" customFormat="1" ht="12.75">
      <c r="A41" s="706" t="s">
        <v>117</v>
      </c>
      <c r="B41" s="706"/>
      <c r="C41" s="707"/>
      <c r="D41" s="707"/>
      <c r="E41" s="707"/>
      <c r="F41" s="707"/>
      <c r="G41" s="707"/>
      <c r="H41" s="203"/>
      <c r="I41" s="203"/>
      <c r="J41" s="706"/>
      <c r="K41" s="706"/>
      <c r="L41" s="706"/>
      <c r="M41" s="706"/>
      <c r="N41" s="706"/>
      <c r="O41" s="706"/>
      <c r="P41" s="706"/>
      <c r="Q41" s="706"/>
      <c r="R41" s="706"/>
      <c r="S41" s="706"/>
      <c r="T41" s="706"/>
      <c r="U41" s="706"/>
      <c r="V41" s="706"/>
      <c r="W41" s="706"/>
      <c r="X41" s="706"/>
      <c r="Z41" s="204"/>
      <c r="AA41" s="709" t="s">
        <v>201</v>
      </c>
      <c r="AB41" s="709"/>
      <c r="AC41" s="709"/>
      <c r="AD41" s="709"/>
      <c r="AE41" s="709"/>
      <c r="AF41" s="709"/>
      <c r="AG41" s="709"/>
      <c r="AH41" s="709"/>
      <c r="AI41" s="709"/>
      <c r="AJ41" s="709"/>
      <c r="AK41" s="709"/>
      <c r="AL41" s="709"/>
      <c r="AM41" s="709"/>
      <c r="AN41" s="709"/>
      <c r="AO41" s="709"/>
      <c r="AP41" s="709"/>
      <c r="AQ41" s="709"/>
      <c r="AR41" s="709"/>
      <c r="AS41" s="709"/>
      <c r="AT41" s="709"/>
      <c r="AU41" s="709"/>
      <c r="AV41" s="709"/>
      <c r="AW41" s="709"/>
      <c r="AX41" s="709"/>
      <c r="AY41" s="709"/>
      <c r="AZ41" s="709"/>
      <c r="BA41" s="709"/>
      <c r="BB41" s="709"/>
      <c r="BC41" s="709"/>
      <c r="BD41" s="709"/>
      <c r="BE41" s="709"/>
      <c r="BF41" s="709"/>
      <c r="BG41" s="709"/>
      <c r="BH41" s="709"/>
      <c r="BI41" s="709"/>
      <c r="BJ41" s="708"/>
      <c r="BK41" s="708"/>
      <c r="BL41" s="708"/>
      <c r="BM41" s="708"/>
      <c r="BN41" s="708"/>
      <c r="BO41" s="708"/>
      <c r="BP41" s="708"/>
      <c r="BQ41" s="205"/>
      <c r="BR41" s="205"/>
      <c r="BS41" s="706" t="s">
        <v>120</v>
      </c>
      <c r="BT41" s="706"/>
      <c r="BU41" s="706"/>
      <c r="BV41" s="706"/>
      <c r="BW41" s="706"/>
    </row>
    <row r="42" spans="1:76" s="20" customFormat="1" ht="12.75">
      <c r="B42" s="198"/>
    </row>
    <row r="43" spans="1:76" s="20" customFormat="1" ht="12.75">
      <c r="B43" s="206" t="s">
        <v>121</v>
      </c>
      <c r="G43" s="709" t="s">
        <v>122</v>
      </c>
      <c r="H43" s="709"/>
      <c r="I43" s="709"/>
      <c r="J43" s="709"/>
      <c r="K43" s="709"/>
      <c r="L43" s="709"/>
      <c r="M43" s="709"/>
      <c r="N43" s="709"/>
      <c r="O43" s="709"/>
      <c r="P43" s="709"/>
      <c r="Q43" s="709"/>
      <c r="R43" s="709"/>
      <c r="S43" s="709"/>
      <c r="T43" s="709"/>
      <c r="U43" s="709"/>
      <c r="V43" s="709"/>
      <c r="W43" s="709"/>
      <c r="AE43" s="710" t="s">
        <v>606</v>
      </c>
      <c r="AF43" s="710"/>
      <c r="AG43" s="710"/>
      <c r="AH43" s="710"/>
      <c r="AI43" s="710"/>
      <c r="AJ43" s="710"/>
      <c r="AK43" s="710"/>
      <c r="AL43" s="710"/>
      <c r="AM43" s="710"/>
      <c r="AN43" s="710"/>
      <c r="AO43" s="710"/>
      <c r="AP43" s="710"/>
      <c r="AQ43" s="710"/>
      <c r="AR43" s="710"/>
      <c r="AS43" s="710"/>
      <c r="AT43" s="710"/>
      <c r="AU43" s="710"/>
      <c r="AV43" s="710"/>
      <c r="AW43" s="710"/>
      <c r="AX43" s="710"/>
      <c r="AY43" s="710"/>
      <c r="AZ43" s="710"/>
      <c r="BA43" s="710"/>
      <c r="BB43" s="710"/>
      <c r="BC43" s="710"/>
      <c r="BD43" s="710"/>
      <c r="BE43" s="710"/>
      <c r="BF43" s="710"/>
      <c r="BG43" s="710"/>
      <c r="BH43" s="710"/>
      <c r="BI43" s="710"/>
      <c r="BP43" s="711" t="s">
        <v>124</v>
      </c>
      <c r="BQ43" s="711"/>
      <c r="BR43" s="711"/>
      <c r="BS43" s="711"/>
      <c r="BT43" s="711"/>
      <c r="BU43" s="711"/>
      <c r="BV43" s="711"/>
      <c r="BW43" s="204"/>
      <c r="BX43" s="204"/>
    </row>
    <row r="44" spans="1:76" s="20" customFormat="1" ht="12.75">
      <c r="B44" s="198"/>
    </row>
    <row r="45" spans="1:76" s="20" customFormat="1" ht="15" thickBot="1">
      <c r="B45" s="198"/>
      <c r="BJ45" s="46"/>
      <c r="BK45" s="46"/>
      <c r="BL45" s="46"/>
      <c r="BV45"/>
    </row>
    <row r="46" spans="1:76" s="20" customFormat="1" ht="15" thickTop="1">
      <c r="B46" s="198"/>
      <c r="BJ46" s="40"/>
      <c r="BK46" s="40"/>
      <c r="BL46" s="40"/>
      <c r="BM46" s="207" t="str">
        <f>BM15</f>
        <v>a1</v>
      </c>
      <c r="BN46" s="207" t="str">
        <f>BN15</f>
        <v>a2</v>
      </c>
      <c r="BO46" s="207" t="str">
        <f>BO15</f>
        <v>b1</v>
      </c>
      <c r="BP46" s="207" t="str">
        <f>BP15</f>
        <v>b2</v>
      </c>
      <c r="BQ46" s="207" t="str">
        <f>BQ15</f>
        <v>c1</v>
      </c>
      <c r="BR46" s="207" t="s">
        <v>17</v>
      </c>
      <c r="BS46" s="207" t="str">
        <f>BS15</f>
        <v>d1</v>
      </c>
      <c r="BT46" s="207" t="s">
        <v>21</v>
      </c>
      <c r="BU46" s="207" t="str">
        <f>BU15</f>
        <v>e2</v>
      </c>
      <c r="BV46"/>
      <c r="BW46" s="208"/>
    </row>
    <row r="47" spans="1:76" s="20" customFormat="1">
      <c r="B47" s="198"/>
      <c r="BJ47" s="209"/>
      <c r="BK47" s="210"/>
      <c r="BL47" s="210"/>
      <c r="BM47" s="231">
        <v>0.2</v>
      </c>
      <c r="BN47" s="231">
        <v>0.2</v>
      </c>
      <c r="BO47" s="231">
        <v>0.2</v>
      </c>
      <c r="BP47" s="231">
        <v>0.2</v>
      </c>
      <c r="BQ47" s="231">
        <v>0.2</v>
      </c>
      <c r="BR47" s="231"/>
      <c r="BS47" s="231">
        <v>0.2</v>
      </c>
      <c r="BT47" s="231"/>
      <c r="BU47" s="231">
        <v>0.2</v>
      </c>
      <c r="BV47"/>
    </row>
    <row r="48" spans="1:76" s="20" customFormat="1">
      <c r="B48" s="198"/>
      <c r="BJ48" s="46"/>
      <c r="BK48" s="212"/>
      <c r="BL48" s="212"/>
      <c r="BM48" s="231">
        <v>0.8</v>
      </c>
      <c r="BN48" s="231">
        <v>0.8</v>
      </c>
      <c r="BO48" s="231">
        <v>0.8</v>
      </c>
      <c r="BP48" s="231">
        <v>0.8</v>
      </c>
      <c r="BQ48" s="231">
        <v>0.8</v>
      </c>
      <c r="BR48" s="231"/>
      <c r="BS48" s="231">
        <v>0.8</v>
      </c>
      <c r="BT48" s="231"/>
      <c r="BU48" s="231">
        <v>0.8</v>
      </c>
      <c r="BV48"/>
    </row>
    <row r="49" spans="2:74" s="20" customFormat="1" ht="15" customHeight="1" thickBot="1">
      <c r="B49" s="198"/>
      <c r="BF49"/>
      <c r="BG49"/>
      <c r="BM49" s="213">
        <f>BA39</f>
        <v>0.62521739130434784</v>
      </c>
      <c r="BN49" s="213">
        <v>0.32</v>
      </c>
      <c r="BO49" s="213">
        <f>BC39</f>
        <v>0.45</v>
      </c>
      <c r="BP49" s="213">
        <f>BD39</f>
        <v>0.87173913043478257</v>
      </c>
      <c r="BQ49" s="213">
        <v>0.7</v>
      </c>
      <c r="BR49" s="213">
        <v>0.7</v>
      </c>
      <c r="BS49" s="409">
        <v>0.74</v>
      </c>
      <c r="BT49" s="213">
        <v>0.64</v>
      </c>
      <c r="BU49" s="213">
        <f>BI39</f>
        <v>0.38913043478260867</v>
      </c>
      <c r="BV49"/>
    </row>
    <row r="50" spans="2:74" s="11" customFormat="1" ht="12" thickTop="1">
      <c r="B50" s="214"/>
    </row>
  </sheetData>
  <protectedRanges>
    <protectedRange sqref="AX21:AZ37 R21:U37 BJ15:BJ39 AZ40 B38:BI39 AF21:AQ37 X21:AD37" name="نطاق3"/>
    <protectedRange sqref="C41" name="نطاق4_1"/>
    <protectedRange sqref="BM49:BU49" name="نطاق3_1"/>
    <protectedRange sqref="BA16:BI37 AX15:BI15 AX16:AZ20 R15:U20 AF15:AQ20 X15:AD20" name="نطاق3_2"/>
    <protectedRange sqref="C10" name="نطاق2_1_1"/>
    <protectedRange sqref="C15 C21:C23" name="نطاق3_1_1_3"/>
    <protectedRange sqref="C17:C19" name="نطاق3_1_1_1_2"/>
    <protectedRange sqref="C28:C37" name="نطاق3_1_4"/>
    <protectedRange sqref="B15" name="نطاق3_1_2_2"/>
    <protectedRange sqref="AU15:AU37" name="نطاق3_4"/>
    <protectedRange sqref="AT15:AT27" name="نطاق3_11_1"/>
    <protectedRange sqref="AT28:AT37" name="نطاق3_13_1"/>
    <protectedRange sqref="AV15:AW27" name="نطاق3_14_1"/>
    <protectedRange sqref="AV28:AW37" name="نطاق3_16_1"/>
    <protectedRange sqref="AR21:AS37" name="نطاق3_6"/>
    <protectedRange sqref="AR15:AS20" name="نطاق3_2_2"/>
    <protectedRange sqref="AE21:AE27" name="نطاق3_8_1"/>
    <protectedRange sqref="AE15:AE20" name="نطاق3_2_6_1"/>
    <protectedRange sqref="AE28:AE37" name="نطاق3_9_1"/>
    <protectedRange sqref="V21:W37" name="نطاق3_10"/>
    <protectedRange sqref="V15:W20" name="نطاق3_2_4"/>
    <protectedRange sqref="K21:Q37" name="نطاق3_15"/>
    <protectedRange sqref="K15:Q20" name="نطاق3_2_7"/>
    <protectedRange sqref="E21:J37" name="نطاق3_18"/>
    <protectedRange sqref="E16:E20 F15:J20 D15:D37" name="نطاق3_2_9"/>
  </protectedRanges>
  <mergeCells count="60">
    <mergeCell ref="BJ41:BP41"/>
    <mergeCell ref="BS41:BW41"/>
    <mergeCell ref="G43:W43"/>
    <mergeCell ref="AE43:BI43"/>
    <mergeCell ref="BP43:BV43"/>
    <mergeCell ref="AA41:BI41"/>
    <mergeCell ref="A38:C38"/>
    <mergeCell ref="A39:C39"/>
    <mergeCell ref="A41:B41"/>
    <mergeCell ref="C41:G41"/>
    <mergeCell ref="J41:X41"/>
    <mergeCell ref="BK29:BW39"/>
    <mergeCell ref="BK13:BP13"/>
    <mergeCell ref="BS13:BW13"/>
    <mergeCell ref="BV16:BW16"/>
    <mergeCell ref="BV19:BW19"/>
    <mergeCell ref="BV20:BW20"/>
    <mergeCell ref="BV21:BW21"/>
    <mergeCell ref="BV22:BW22"/>
    <mergeCell ref="BV23:BW23"/>
    <mergeCell ref="BV24:BW24"/>
    <mergeCell ref="BK26:BP27"/>
    <mergeCell ref="BS26:BW27"/>
    <mergeCell ref="D12:BI12"/>
    <mergeCell ref="BS12:BW12"/>
    <mergeCell ref="A13:A14"/>
    <mergeCell ref="B13:B14"/>
    <mergeCell ref="C13:C14"/>
    <mergeCell ref="D13:J13"/>
    <mergeCell ref="K13:Q13"/>
    <mergeCell ref="R13:X13"/>
    <mergeCell ref="Y13:AE13"/>
    <mergeCell ref="BA13:BI13"/>
    <mergeCell ref="A10:B10"/>
    <mergeCell ref="D10:F10"/>
    <mergeCell ref="G10:O10"/>
    <mergeCell ref="BJ10:BM10"/>
    <mergeCell ref="BU10:BW10"/>
    <mergeCell ref="A11:B11"/>
    <mergeCell ref="D11:X11"/>
    <mergeCell ref="Y11:BI11"/>
    <mergeCell ref="BK11:BP11"/>
    <mergeCell ref="BU11:BW11"/>
    <mergeCell ref="A5:BW5"/>
    <mergeCell ref="A6:BW6"/>
    <mergeCell ref="BJ7:BJ8"/>
    <mergeCell ref="R8:V9"/>
    <mergeCell ref="AN8:AQ9"/>
    <mergeCell ref="A9:B9"/>
    <mergeCell ref="D9:F9"/>
    <mergeCell ref="G9:O9"/>
    <mergeCell ref="BJ9:BM9"/>
    <mergeCell ref="BU9:BW9"/>
    <mergeCell ref="A1:G1"/>
    <mergeCell ref="V1:Y3"/>
    <mergeCell ref="BJ1:BW1"/>
    <mergeCell ref="A2:G2"/>
    <mergeCell ref="BJ2:BW2"/>
    <mergeCell ref="A3:G3"/>
    <mergeCell ref="BJ3:BW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1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1"/>
      <c r="I1" s="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1"/>
      <c r="I2" s="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5"/>
      <c r="I3" s="5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608</v>
      </c>
      <c r="D9" s="639"/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/>
      <c r="Y9" s="19"/>
      <c r="Z9" s="19"/>
      <c r="AA9" s="19" t="s">
        <v>28</v>
      </c>
      <c r="AB9" s="19"/>
      <c r="AC9" s="19" t="s">
        <v>28</v>
      </c>
      <c r="AD9" s="19"/>
      <c r="AE9" s="18"/>
      <c r="AF9" s="18"/>
      <c r="AG9" s="18"/>
      <c r="AH9" s="18" t="s">
        <v>28</v>
      </c>
      <c r="AI9" s="18"/>
      <c r="AJ9" s="18" t="s">
        <v>28</v>
      </c>
      <c r="AK9" s="18"/>
      <c r="AL9" s="18"/>
      <c r="AM9" s="18" t="s">
        <v>28</v>
      </c>
      <c r="AN9" s="636"/>
      <c r="AO9" s="636"/>
      <c r="AP9" s="636"/>
      <c r="AQ9" s="636"/>
      <c r="BH9" s="644"/>
      <c r="BI9" s="644"/>
      <c r="BJ9" s="644"/>
      <c r="BK9" s="644"/>
      <c r="BL9" s="25"/>
      <c r="BM9" s="25"/>
      <c r="BN9" s="26"/>
      <c r="BO9" s="26">
        <v>232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27" t="s">
        <v>609</v>
      </c>
      <c r="D10" s="654"/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7"/>
      <c r="BO10" s="37">
        <v>17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52"/>
      <c r="AU13" s="53"/>
      <c r="AV13" s="53" t="s">
        <v>49</v>
      </c>
      <c r="AW13" s="53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58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12</v>
      </c>
      <c r="H14" s="61" t="s">
        <v>15</v>
      </c>
      <c r="I14" s="61" t="s">
        <v>19</v>
      </c>
      <c r="J14" s="62" t="s">
        <v>22</v>
      </c>
      <c r="K14" s="59" t="s">
        <v>6</v>
      </c>
      <c r="L14" s="59" t="s">
        <v>7</v>
      </c>
      <c r="M14" s="59" t="s">
        <v>10</v>
      </c>
      <c r="N14" s="59" t="s">
        <v>12</v>
      </c>
      <c r="O14" s="60" t="s">
        <v>15</v>
      </c>
      <c r="P14" s="60" t="s">
        <v>19</v>
      </c>
      <c r="Q14" s="62" t="s">
        <v>22</v>
      </c>
      <c r="R14" s="59" t="s">
        <v>6</v>
      </c>
      <c r="S14" s="59" t="s">
        <v>7</v>
      </c>
      <c r="T14" s="59" t="s">
        <v>10</v>
      </c>
      <c r="U14" s="59" t="s">
        <v>11</v>
      </c>
      <c r="V14" s="60" t="s">
        <v>15</v>
      </c>
      <c r="W14" s="60" t="s">
        <v>19</v>
      </c>
      <c r="X14" s="62" t="s">
        <v>22</v>
      </c>
      <c r="Y14" s="59" t="s">
        <v>6</v>
      </c>
      <c r="Z14" s="60" t="s">
        <v>7</v>
      </c>
      <c r="AA14" s="60" t="s">
        <v>10</v>
      </c>
      <c r="AB14" s="61" t="s">
        <v>11</v>
      </c>
      <c r="AC14" s="61" t="s">
        <v>15</v>
      </c>
      <c r="AD14" s="61" t="s">
        <v>19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17</v>
      </c>
      <c r="AK14" s="65" t="s">
        <v>19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19</v>
      </c>
      <c r="AS14" s="66" t="s">
        <v>22</v>
      </c>
      <c r="AT14" s="67" t="s">
        <v>6</v>
      </c>
      <c r="AU14" s="68" t="s">
        <v>7</v>
      </c>
      <c r="AV14" s="67" t="s">
        <v>10</v>
      </c>
      <c r="AW14" s="69" t="s">
        <v>12</v>
      </c>
      <c r="AX14" s="61" t="s">
        <v>15</v>
      </c>
      <c r="AY14" s="61" t="s">
        <v>19</v>
      </c>
      <c r="AZ14" s="62" t="s">
        <v>22</v>
      </c>
      <c r="BA14" s="67" t="s">
        <v>6</v>
      </c>
      <c r="BB14" s="68" t="s">
        <v>7</v>
      </c>
      <c r="BC14" s="67" t="s">
        <v>10</v>
      </c>
      <c r="BD14" s="69" t="s">
        <v>12</v>
      </c>
      <c r="BE14" s="61" t="s">
        <v>17</v>
      </c>
      <c r="BF14" s="61" t="s">
        <v>19</v>
      </c>
      <c r="BG14" s="62" t="s">
        <v>22</v>
      </c>
      <c r="BH14" s="57" t="s">
        <v>53</v>
      </c>
    </row>
    <row r="15" spans="1:72" s="20" customFormat="1" ht="16.5" thickTop="1" thickBot="1">
      <c r="A15" s="215">
        <v>1</v>
      </c>
      <c r="B15" s="348">
        <v>321205132</v>
      </c>
      <c r="C15" s="349" t="s">
        <v>207</v>
      </c>
      <c r="D15" s="98">
        <v>6</v>
      </c>
      <c r="E15" s="198"/>
      <c r="F15" s="112">
        <v>1.5</v>
      </c>
      <c r="G15" s="112">
        <v>1.5</v>
      </c>
      <c r="H15" s="94"/>
      <c r="I15" s="94"/>
      <c r="J15" s="82"/>
      <c r="K15" s="98">
        <v>4</v>
      </c>
      <c r="L15" s="98"/>
      <c r="M15" s="98">
        <v>0</v>
      </c>
      <c r="N15" s="98">
        <v>2.5</v>
      </c>
      <c r="O15" s="112"/>
      <c r="P15" s="112"/>
      <c r="Q15" s="125"/>
      <c r="R15" s="98">
        <v>1</v>
      </c>
      <c r="S15" s="98"/>
      <c r="T15" s="98">
        <v>1</v>
      </c>
      <c r="U15" s="98"/>
      <c r="V15" s="112"/>
      <c r="W15" s="112"/>
      <c r="X15" s="125"/>
      <c r="Y15" s="98"/>
      <c r="Z15" s="112"/>
      <c r="AA15" s="112"/>
      <c r="AB15" s="129"/>
      <c r="AC15" s="129"/>
      <c r="AD15" s="129"/>
      <c r="AE15" s="98">
        <v>4</v>
      </c>
      <c r="AF15" s="299"/>
      <c r="AG15" s="94"/>
      <c r="AH15" s="94"/>
      <c r="AI15" s="94"/>
      <c r="AJ15" s="98">
        <v>1</v>
      </c>
      <c r="AK15" s="300">
        <v>0.5</v>
      </c>
      <c r="AL15" s="94"/>
      <c r="AM15" s="301"/>
      <c r="AN15" s="94"/>
      <c r="AO15" s="94"/>
      <c r="AP15" s="94"/>
      <c r="AQ15" s="94"/>
      <c r="AR15" s="94"/>
      <c r="AS15" s="302">
        <v>16.5</v>
      </c>
      <c r="AT15" s="184">
        <v>9.5</v>
      </c>
      <c r="AU15" s="104"/>
      <c r="AV15" s="104">
        <v>11.5</v>
      </c>
      <c r="AW15" s="241">
        <v>6.5</v>
      </c>
      <c r="AX15" s="106"/>
      <c r="AY15" s="99"/>
      <c r="AZ15" s="107"/>
      <c r="BA15" s="109">
        <f>AT15+AM15+AF15+Y15+R15+K15+D15</f>
        <v>20.5</v>
      </c>
      <c r="BB15" s="109">
        <f t="shared" ref="BB15:BG30" si="0">AU15+AN15+AG15+Z15+S15+L15+E15</f>
        <v>0</v>
      </c>
      <c r="BC15" s="109">
        <f t="shared" si="0"/>
        <v>14</v>
      </c>
      <c r="BD15" s="109">
        <f t="shared" si="0"/>
        <v>10.5</v>
      </c>
      <c r="BE15" s="109">
        <f t="shared" si="0"/>
        <v>1</v>
      </c>
      <c r="BF15" s="109">
        <f t="shared" si="0"/>
        <v>0.5</v>
      </c>
      <c r="BG15" s="109">
        <f t="shared" si="0"/>
        <v>20.5</v>
      </c>
      <c r="BH15" s="113">
        <f>SUM(BA15:BG15)</f>
        <v>67</v>
      </c>
      <c r="BI15" s="114" t="s">
        <v>50</v>
      </c>
      <c r="BJ15" s="115"/>
      <c r="BK15" s="116" t="s">
        <v>6</v>
      </c>
      <c r="BL15" s="116" t="s">
        <v>610</v>
      </c>
      <c r="BM15" s="116" t="s">
        <v>10</v>
      </c>
      <c r="BN15" s="117" t="s">
        <v>12</v>
      </c>
      <c r="BO15" s="117" t="s">
        <v>17</v>
      </c>
      <c r="BP15" s="117" t="s">
        <v>19</v>
      </c>
      <c r="BQ15" s="119" t="s">
        <v>22</v>
      </c>
      <c r="BR15" s="40"/>
      <c r="BS15" s="40"/>
    </row>
    <row r="16" spans="1:72" s="20" customFormat="1" ht="15.75" thickBot="1">
      <c r="A16" s="215">
        <v>2</v>
      </c>
      <c r="B16" s="351">
        <v>321205202</v>
      </c>
      <c r="C16" s="352" t="s">
        <v>611</v>
      </c>
      <c r="D16" s="98">
        <v>5.5</v>
      </c>
      <c r="E16" s="84"/>
      <c r="F16" s="112">
        <v>1.5</v>
      </c>
      <c r="G16" s="112">
        <v>2</v>
      </c>
      <c r="H16" s="129"/>
      <c r="I16" s="129"/>
      <c r="J16" s="125"/>
      <c r="K16" s="98">
        <v>4.5</v>
      </c>
      <c r="L16" s="98"/>
      <c r="M16" s="98">
        <v>1</v>
      </c>
      <c r="N16" s="98">
        <v>2</v>
      </c>
      <c r="O16" s="112"/>
      <c r="P16" s="112"/>
      <c r="Q16" s="125"/>
      <c r="R16" s="98">
        <v>1</v>
      </c>
      <c r="S16" s="98"/>
      <c r="T16" s="98">
        <v>1</v>
      </c>
      <c r="U16" s="98"/>
      <c r="V16" s="112"/>
      <c r="W16" s="112"/>
      <c r="X16" s="125"/>
      <c r="Y16" s="98"/>
      <c r="Z16" s="112"/>
      <c r="AA16" s="112"/>
      <c r="AB16" s="129"/>
      <c r="AC16" s="129"/>
      <c r="AD16" s="129"/>
      <c r="AE16" s="98">
        <v>3</v>
      </c>
      <c r="AF16" s="305"/>
      <c r="AG16" s="129"/>
      <c r="AH16" s="129"/>
      <c r="AI16" s="129"/>
      <c r="AJ16" s="98">
        <v>1</v>
      </c>
      <c r="AK16" s="250">
        <v>1.5</v>
      </c>
      <c r="AL16" s="129"/>
      <c r="AM16" s="251"/>
      <c r="AN16" s="129"/>
      <c r="AO16" s="129"/>
      <c r="AP16" s="129"/>
      <c r="AQ16" s="129"/>
      <c r="AR16" s="129"/>
      <c r="AS16" s="302">
        <v>17.5</v>
      </c>
      <c r="AT16" s="184">
        <v>14.5</v>
      </c>
      <c r="AU16" s="104"/>
      <c r="AV16" s="104">
        <v>12</v>
      </c>
      <c r="AW16" s="241">
        <v>8</v>
      </c>
      <c r="AX16" s="132"/>
      <c r="AY16" s="90"/>
      <c r="AZ16" s="133"/>
      <c r="BA16" s="109">
        <f t="shared" ref="BA16:BG31" si="1">AT16+AM16+AF16+Y16+R16+K16+D16</f>
        <v>25.5</v>
      </c>
      <c r="BB16" s="109">
        <f t="shared" si="0"/>
        <v>0</v>
      </c>
      <c r="BC16" s="109">
        <f t="shared" si="0"/>
        <v>15.5</v>
      </c>
      <c r="BD16" s="109">
        <f t="shared" si="0"/>
        <v>12</v>
      </c>
      <c r="BE16" s="109">
        <f t="shared" si="0"/>
        <v>1</v>
      </c>
      <c r="BF16" s="109">
        <f t="shared" si="0"/>
        <v>1.5</v>
      </c>
      <c r="BG16" s="109">
        <f t="shared" si="0"/>
        <v>20.5</v>
      </c>
      <c r="BH16" s="113">
        <f>SUM(BA16:BG16)</f>
        <v>76</v>
      </c>
      <c r="BI16" s="134">
        <f>SUM(BK16:BQ16)</f>
        <v>2</v>
      </c>
      <c r="BJ16" s="135"/>
      <c r="BK16" s="136">
        <v>1</v>
      </c>
      <c r="BL16" s="136"/>
      <c r="BM16" s="136">
        <v>1</v>
      </c>
      <c r="BN16" s="136"/>
      <c r="BO16" s="136"/>
      <c r="BP16" s="136"/>
      <c r="BQ16" s="136"/>
      <c r="BR16" s="686" t="s">
        <v>47</v>
      </c>
      <c r="BS16" s="687"/>
    </row>
    <row r="17" spans="1:71" s="20" customFormat="1" ht="15.75" thickBot="1">
      <c r="A17" s="215">
        <v>3</v>
      </c>
      <c r="B17" s="353">
        <v>331202285</v>
      </c>
      <c r="C17" s="354" t="s">
        <v>612</v>
      </c>
      <c r="D17" s="98">
        <v>26</v>
      </c>
      <c r="E17" s="84"/>
      <c r="F17" s="112">
        <v>1</v>
      </c>
      <c r="G17" s="112">
        <v>0.5</v>
      </c>
      <c r="H17" s="94"/>
      <c r="I17" s="94"/>
      <c r="J17" s="138"/>
      <c r="K17" s="98">
        <v>4.5</v>
      </c>
      <c r="L17" s="98"/>
      <c r="M17" s="98">
        <v>2</v>
      </c>
      <c r="N17" s="98">
        <v>2.5</v>
      </c>
      <c r="O17" s="112"/>
      <c r="P17" s="112"/>
      <c r="Q17" s="125"/>
      <c r="R17" s="98">
        <v>1</v>
      </c>
      <c r="S17" s="98"/>
      <c r="T17" s="98">
        <v>1</v>
      </c>
      <c r="U17" s="98"/>
      <c r="V17" s="112"/>
      <c r="W17" s="112"/>
      <c r="X17" s="125"/>
      <c r="Y17" s="98"/>
      <c r="Z17" s="112"/>
      <c r="AA17" s="112"/>
      <c r="AB17" s="129"/>
      <c r="AC17" s="129"/>
      <c r="AD17" s="129"/>
      <c r="AE17" s="98">
        <v>4</v>
      </c>
      <c r="AF17" s="305"/>
      <c r="AG17" s="129"/>
      <c r="AH17" s="129"/>
      <c r="AI17" s="129"/>
      <c r="AJ17" s="98">
        <v>1.5</v>
      </c>
      <c r="AK17" s="250">
        <v>1</v>
      </c>
      <c r="AL17" s="129"/>
      <c r="AM17" s="251"/>
      <c r="AN17" s="129"/>
      <c r="AO17" s="129"/>
      <c r="AP17" s="129"/>
      <c r="AQ17" s="129"/>
      <c r="AR17" s="129"/>
      <c r="AS17" s="302">
        <v>12.5</v>
      </c>
      <c r="AT17" s="184">
        <v>12.5</v>
      </c>
      <c r="AU17" s="104"/>
      <c r="AV17" s="104">
        <v>8.5</v>
      </c>
      <c r="AW17" s="241">
        <v>9.5</v>
      </c>
      <c r="AX17" s="132"/>
      <c r="AY17" s="90"/>
      <c r="AZ17" s="133"/>
      <c r="BA17" s="109">
        <f t="shared" si="1"/>
        <v>44</v>
      </c>
      <c r="BB17" s="109">
        <f t="shared" si="0"/>
        <v>0</v>
      </c>
      <c r="BC17" s="109">
        <f t="shared" si="0"/>
        <v>12.5</v>
      </c>
      <c r="BD17" s="109">
        <f t="shared" si="0"/>
        <v>12.5</v>
      </c>
      <c r="BE17" s="109">
        <f t="shared" si="0"/>
        <v>1.5</v>
      </c>
      <c r="BF17" s="109">
        <f t="shared" si="0"/>
        <v>1</v>
      </c>
      <c r="BG17" s="109">
        <f t="shared" si="0"/>
        <v>16.5</v>
      </c>
      <c r="BH17" s="113">
        <f t="shared" ref="BH17:BH31" si="2">SUM(BA17:BG17)</f>
        <v>88</v>
      </c>
      <c r="BI17" s="134">
        <f t="shared" ref="BI17:BI22" si="3">SUM(BK17:BQ17)</f>
        <v>4</v>
      </c>
      <c r="BJ17" s="135"/>
      <c r="BK17" s="136"/>
      <c r="BL17" s="136"/>
      <c r="BM17" s="136"/>
      <c r="BN17" s="136"/>
      <c r="BO17" s="136"/>
      <c r="BP17" s="136"/>
      <c r="BQ17" s="136">
        <v>4</v>
      </c>
      <c r="BR17" s="140"/>
      <c r="BS17" s="141" t="s">
        <v>57</v>
      </c>
    </row>
    <row r="18" spans="1:71" s="20" customFormat="1" ht="15.75" thickBot="1">
      <c r="A18" s="215">
        <v>4</v>
      </c>
      <c r="B18" s="351">
        <v>331202616</v>
      </c>
      <c r="C18" s="352" t="s">
        <v>613</v>
      </c>
      <c r="D18" s="98">
        <v>5</v>
      </c>
      <c r="E18" s="84"/>
      <c r="F18" s="112">
        <v>1.5</v>
      </c>
      <c r="G18" s="112">
        <v>1.5</v>
      </c>
      <c r="H18" s="94"/>
      <c r="I18" s="94"/>
      <c r="J18" s="138"/>
      <c r="K18" s="98">
        <v>2.5</v>
      </c>
      <c r="L18" s="98"/>
      <c r="M18" s="98">
        <v>1.5</v>
      </c>
      <c r="N18" s="98">
        <v>2</v>
      </c>
      <c r="O18" s="112"/>
      <c r="P18" s="112"/>
      <c r="Q18" s="125"/>
      <c r="R18" s="98">
        <v>1</v>
      </c>
      <c r="S18" s="98"/>
      <c r="T18" s="98">
        <v>1</v>
      </c>
      <c r="U18" s="98"/>
      <c r="V18" s="112"/>
      <c r="W18" s="112"/>
      <c r="X18" s="125"/>
      <c r="Y18" s="98"/>
      <c r="Z18" s="112"/>
      <c r="AA18" s="112"/>
      <c r="AB18" s="129"/>
      <c r="AC18" s="129"/>
      <c r="AD18" s="129"/>
      <c r="AE18" s="98">
        <v>2</v>
      </c>
      <c r="AF18" s="305"/>
      <c r="AG18" s="129"/>
      <c r="AH18" s="129"/>
      <c r="AI18" s="129"/>
      <c r="AJ18" s="98">
        <v>1</v>
      </c>
      <c r="AK18" s="250">
        <v>2</v>
      </c>
      <c r="AL18" s="129"/>
      <c r="AM18" s="251"/>
      <c r="AN18" s="129"/>
      <c r="AO18" s="129"/>
      <c r="AP18" s="129"/>
      <c r="AQ18" s="129"/>
      <c r="AR18" s="129"/>
      <c r="AS18" s="302">
        <v>11</v>
      </c>
      <c r="AT18" s="184">
        <v>9.5</v>
      </c>
      <c r="AU18" s="104"/>
      <c r="AV18" s="104">
        <v>9.5</v>
      </c>
      <c r="AW18" s="241">
        <v>11</v>
      </c>
      <c r="AX18" s="132"/>
      <c r="AY18" s="90"/>
      <c r="AZ18" s="133"/>
      <c r="BA18" s="109">
        <f t="shared" si="1"/>
        <v>18</v>
      </c>
      <c r="BB18" s="109">
        <f t="shared" si="0"/>
        <v>0</v>
      </c>
      <c r="BC18" s="109">
        <f t="shared" si="0"/>
        <v>13.5</v>
      </c>
      <c r="BD18" s="109">
        <f t="shared" si="0"/>
        <v>14.5</v>
      </c>
      <c r="BE18" s="109">
        <f t="shared" si="0"/>
        <v>1</v>
      </c>
      <c r="BF18" s="109">
        <f t="shared" si="0"/>
        <v>2</v>
      </c>
      <c r="BG18" s="109">
        <f t="shared" si="0"/>
        <v>13</v>
      </c>
      <c r="BH18" s="113">
        <f t="shared" si="2"/>
        <v>62</v>
      </c>
      <c r="BI18" s="134">
        <f>SUM(BK18:BQ18)</f>
        <v>4</v>
      </c>
      <c r="BJ18" s="135"/>
      <c r="BK18" s="136"/>
      <c r="BL18" s="136"/>
      <c r="BM18" s="136"/>
      <c r="BN18" s="136"/>
      <c r="BO18" s="136">
        <v>2</v>
      </c>
      <c r="BP18" s="136">
        <v>2</v>
      </c>
      <c r="BQ18" s="136"/>
      <c r="BR18" s="140"/>
      <c r="BS18" s="141" t="s">
        <v>142</v>
      </c>
    </row>
    <row r="19" spans="1:71" s="20" customFormat="1" ht="16.5" thickTop="1" thickBot="1">
      <c r="A19" s="215">
        <v>5</v>
      </c>
      <c r="B19" s="351">
        <v>331202668</v>
      </c>
      <c r="C19" s="352" t="s">
        <v>614</v>
      </c>
      <c r="D19" s="98">
        <v>4</v>
      </c>
      <c r="E19" s="84"/>
      <c r="F19" s="112">
        <v>1.5</v>
      </c>
      <c r="G19" s="112">
        <v>2</v>
      </c>
      <c r="H19" s="94"/>
      <c r="I19" s="94"/>
      <c r="J19" s="82"/>
      <c r="K19" s="98">
        <v>4.5</v>
      </c>
      <c r="L19" s="98"/>
      <c r="M19" s="98">
        <v>2</v>
      </c>
      <c r="N19" s="98">
        <v>3</v>
      </c>
      <c r="O19" s="112"/>
      <c r="P19" s="112"/>
      <c r="Q19" s="125"/>
      <c r="R19" s="98">
        <v>1</v>
      </c>
      <c r="S19" s="98"/>
      <c r="T19" s="98">
        <v>1</v>
      </c>
      <c r="U19" s="98"/>
      <c r="V19" s="112"/>
      <c r="W19" s="112"/>
      <c r="X19" s="125"/>
      <c r="Y19" s="98"/>
      <c r="Z19" s="112"/>
      <c r="AA19" s="112"/>
      <c r="AB19" s="129"/>
      <c r="AC19" s="129"/>
      <c r="AD19" s="129"/>
      <c r="AE19" s="98">
        <v>4</v>
      </c>
      <c r="AF19" s="305"/>
      <c r="AG19" s="129"/>
      <c r="AH19" s="129"/>
      <c r="AI19" s="129"/>
      <c r="AJ19" s="98">
        <v>2</v>
      </c>
      <c r="AK19" s="250">
        <v>2</v>
      </c>
      <c r="AL19" s="129"/>
      <c r="AM19" s="251"/>
      <c r="AN19" s="129"/>
      <c r="AO19" s="129"/>
      <c r="AP19" s="129"/>
      <c r="AQ19" s="129"/>
      <c r="AR19" s="129"/>
      <c r="AS19" s="302">
        <v>19.5</v>
      </c>
      <c r="AT19" s="246">
        <v>12</v>
      </c>
      <c r="AU19" s="104"/>
      <c r="AV19" s="104">
        <v>10.5</v>
      </c>
      <c r="AW19" s="241">
        <v>9</v>
      </c>
      <c r="AX19" s="132"/>
      <c r="AY19" s="90"/>
      <c r="AZ19" s="133"/>
      <c r="BA19" s="109">
        <f t="shared" si="1"/>
        <v>21.5</v>
      </c>
      <c r="BB19" s="109">
        <f t="shared" si="0"/>
        <v>0</v>
      </c>
      <c r="BC19" s="109">
        <f t="shared" si="0"/>
        <v>15</v>
      </c>
      <c r="BD19" s="109">
        <f t="shared" si="0"/>
        <v>14</v>
      </c>
      <c r="BE19" s="109">
        <f t="shared" si="0"/>
        <v>2</v>
      </c>
      <c r="BF19" s="109">
        <f t="shared" si="0"/>
        <v>2</v>
      </c>
      <c r="BG19" s="109">
        <f t="shared" si="0"/>
        <v>23.5</v>
      </c>
      <c r="BH19" s="113">
        <f t="shared" si="2"/>
        <v>78</v>
      </c>
      <c r="BI19" s="134">
        <f t="shared" si="3"/>
        <v>10</v>
      </c>
      <c r="BJ19" s="135"/>
      <c r="BK19" s="136">
        <v>5</v>
      </c>
      <c r="BL19" s="136"/>
      <c r="BM19" s="136">
        <v>3</v>
      </c>
      <c r="BN19" s="136">
        <v>2</v>
      </c>
      <c r="BO19" s="136"/>
      <c r="BP19" s="136"/>
      <c r="BQ19" s="136"/>
      <c r="BR19" s="688" t="s">
        <v>43</v>
      </c>
      <c r="BS19" s="689"/>
    </row>
    <row r="20" spans="1:71" s="20" customFormat="1" ht="15.75" thickBot="1">
      <c r="A20" s="215">
        <v>6</v>
      </c>
      <c r="B20" s="351">
        <v>331203676</v>
      </c>
      <c r="C20" s="352" t="s">
        <v>442</v>
      </c>
      <c r="D20" s="98">
        <v>4</v>
      </c>
      <c r="E20" s="84"/>
      <c r="F20" s="112">
        <v>1.5</v>
      </c>
      <c r="G20" s="112">
        <v>1.5</v>
      </c>
      <c r="H20" s="129"/>
      <c r="I20" s="129"/>
      <c r="J20" s="125"/>
      <c r="K20" s="98">
        <v>4.5</v>
      </c>
      <c r="L20" s="98"/>
      <c r="M20" s="98">
        <v>1</v>
      </c>
      <c r="N20" s="98">
        <v>2</v>
      </c>
      <c r="O20" s="112"/>
      <c r="P20" s="112"/>
      <c r="Q20" s="125"/>
      <c r="R20" s="98">
        <v>1</v>
      </c>
      <c r="S20" s="98"/>
      <c r="T20" s="98">
        <v>1</v>
      </c>
      <c r="U20" s="98"/>
      <c r="V20" s="112"/>
      <c r="W20" s="112"/>
      <c r="X20" s="125"/>
      <c r="Y20" s="98"/>
      <c r="Z20" s="112"/>
      <c r="AA20" s="112"/>
      <c r="AB20" s="129"/>
      <c r="AC20" s="129"/>
      <c r="AD20" s="129"/>
      <c r="AE20" s="98">
        <v>4</v>
      </c>
      <c r="AF20" s="305"/>
      <c r="AG20" s="129"/>
      <c r="AH20" s="129"/>
      <c r="AI20" s="129"/>
      <c r="AJ20" s="98">
        <v>1</v>
      </c>
      <c r="AK20" s="250">
        <v>2</v>
      </c>
      <c r="AL20" s="129"/>
      <c r="AM20" s="251"/>
      <c r="AN20" s="129"/>
      <c r="AO20" s="129"/>
      <c r="AP20" s="129"/>
      <c r="AQ20" s="129"/>
      <c r="AR20" s="129"/>
      <c r="AS20" s="302">
        <v>12.5</v>
      </c>
      <c r="AT20" s="247">
        <v>14</v>
      </c>
      <c r="AU20" s="151"/>
      <c r="AV20" s="151">
        <v>9</v>
      </c>
      <c r="AW20" s="246">
        <v>10.5</v>
      </c>
      <c r="AX20" s="132"/>
      <c r="AY20" s="90"/>
      <c r="AZ20" s="133"/>
      <c r="BA20" s="109">
        <f t="shared" si="1"/>
        <v>23.5</v>
      </c>
      <c r="BB20" s="109">
        <f t="shared" si="0"/>
        <v>0</v>
      </c>
      <c r="BC20" s="109">
        <f t="shared" si="0"/>
        <v>12.5</v>
      </c>
      <c r="BD20" s="109">
        <f t="shared" si="0"/>
        <v>14</v>
      </c>
      <c r="BE20" s="109">
        <f t="shared" si="0"/>
        <v>1</v>
      </c>
      <c r="BF20" s="109">
        <f t="shared" si="0"/>
        <v>2</v>
      </c>
      <c r="BG20" s="109">
        <f t="shared" si="0"/>
        <v>16.5</v>
      </c>
      <c r="BH20" s="113">
        <f t="shared" si="2"/>
        <v>69.5</v>
      </c>
      <c r="BI20" s="134">
        <f t="shared" si="3"/>
        <v>10</v>
      </c>
      <c r="BJ20" s="135"/>
      <c r="BK20" s="136">
        <v>5</v>
      </c>
      <c r="BL20" s="136"/>
      <c r="BM20" s="136">
        <v>2</v>
      </c>
      <c r="BN20" s="136">
        <v>3</v>
      </c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351">
        <v>331203979</v>
      </c>
      <c r="C21" s="352" t="s">
        <v>615</v>
      </c>
      <c r="D21" s="98">
        <v>6</v>
      </c>
      <c r="E21" s="84"/>
      <c r="F21" s="112">
        <v>1.5</v>
      </c>
      <c r="G21" s="112">
        <v>0</v>
      </c>
      <c r="H21" s="94"/>
      <c r="I21" s="94"/>
      <c r="J21" s="82"/>
      <c r="K21" s="98">
        <v>5</v>
      </c>
      <c r="L21" s="98"/>
      <c r="M21" s="98">
        <v>1</v>
      </c>
      <c r="N21" s="98">
        <v>1.5</v>
      </c>
      <c r="O21" s="112"/>
      <c r="P21" s="112"/>
      <c r="Q21" s="125"/>
      <c r="R21" s="98">
        <v>1</v>
      </c>
      <c r="S21" s="98"/>
      <c r="T21" s="98">
        <v>1</v>
      </c>
      <c r="U21" s="98"/>
      <c r="V21" s="112"/>
      <c r="W21" s="112"/>
      <c r="X21" s="125"/>
      <c r="Y21" s="98"/>
      <c r="Z21" s="112"/>
      <c r="AA21" s="112"/>
      <c r="AB21" s="129"/>
      <c r="AC21" s="129"/>
      <c r="AD21" s="129"/>
      <c r="AE21" s="98">
        <v>4</v>
      </c>
      <c r="AF21" s="305"/>
      <c r="AG21" s="129"/>
      <c r="AH21" s="129"/>
      <c r="AI21" s="129"/>
      <c r="AJ21" s="98">
        <v>2</v>
      </c>
      <c r="AK21" s="250">
        <v>0.5</v>
      </c>
      <c r="AL21" s="129"/>
      <c r="AM21" s="251"/>
      <c r="AN21" s="129"/>
      <c r="AO21" s="129"/>
      <c r="AP21" s="129"/>
      <c r="AQ21" s="129"/>
      <c r="AR21" s="129"/>
      <c r="AS21" s="302">
        <v>16</v>
      </c>
      <c r="AT21" s="241">
        <v>14.5</v>
      </c>
      <c r="AU21" s="104"/>
      <c r="AV21" s="104">
        <v>10</v>
      </c>
      <c r="AW21" s="104">
        <v>8.5</v>
      </c>
      <c r="AX21" s="132"/>
      <c r="AY21" s="90"/>
      <c r="AZ21" s="133"/>
      <c r="BA21" s="109">
        <f t="shared" si="1"/>
        <v>26.5</v>
      </c>
      <c r="BB21" s="109">
        <f t="shared" si="0"/>
        <v>0</v>
      </c>
      <c r="BC21" s="109">
        <f t="shared" si="0"/>
        <v>13.5</v>
      </c>
      <c r="BD21" s="109">
        <f t="shared" si="0"/>
        <v>10</v>
      </c>
      <c r="BE21" s="109">
        <f t="shared" si="0"/>
        <v>2</v>
      </c>
      <c r="BF21" s="109">
        <f t="shared" si="0"/>
        <v>0.5</v>
      </c>
      <c r="BG21" s="109">
        <f t="shared" si="0"/>
        <v>20</v>
      </c>
      <c r="BH21" s="113">
        <f t="shared" si="2"/>
        <v>72.5</v>
      </c>
      <c r="BI21" s="134">
        <f t="shared" si="3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6.5" thickTop="1" thickBot="1">
      <c r="A22" s="215">
        <v>8</v>
      </c>
      <c r="B22" s="351">
        <v>332203176</v>
      </c>
      <c r="C22" s="352" t="s">
        <v>82</v>
      </c>
      <c r="D22" s="98">
        <v>3.5</v>
      </c>
      <c r="E22" s="84"/>
      <c r="F22" s="112">
        <v>1.5</v>
      </c>
      <c r="G22" s="112">
        <v>1</v>
      </c>
      <c r="H22" s="94"/>
      <c r="I22" s="94"/>
      <c r="J22" s="82"/>
      <c r="K22" s="98">
        <v>5</v>
      </c>
      <c r="L22" s="98"/>
      <c r="M22" s="98">
        <v>0.5</v>
      </c>
      <c r="N22" s="98">
        <v>1</v>
      </c>
      <c r="O22" s="112"/>
      <c r="P22" s="112"/>
      <c r="Q22" s="125"/>
      <c r="R22" s="98">
        <v>1</v>
      </c>
      <c r="S22" s="98"/>
      <c r="T22" s="98">
        <v>1</v>
      </c>
      <c r="U22" s="98"/>
      <c r="V22" s="112"/>
      <c r="W22" s="112"/>
      <c r="X22" s="125"/>
      <c r="Y22" s="98"/>
      <c r="Z22" s="112"/>
      <c r="AA22" s="112"/>
      <c r="AB22" s="129"/>
      <c r="AC22" s="129"/>
      <c r="AD22" s="129"/>
      <c r="AE22" s="98">
        <v>4</v>
      </c>
      <c r="AF22" s="305"/>
      <c r="AG22" s="129"/>
      <c r="AH22" s="129"/>
      <c r="AI22" s="129"/>
      <c r="AJ22" s="98">
        <v>1</v>
      </c>
      <c r="AK22" s="250">
        <v>1</v>
      </c>
      <c r="AL22" s="129"/>
      <c r="AM22" s="251"/>
      <c r="AN22" s="129"/>
      <c r="AO22" s="129"/>
      <c r="AP22" s="129"/>
      <c r="AQ22" s="129"/>
      <c r="AR22" s="129"/>
      <c r="AS22" s="302">
        <v>14.5</v>
      </c>
      <c r="AT22" s="247">
        <v>10</v>
      </c>
      <c r="AU22" s="248"/>
      <c r="AV22" s="248">
        <v>9.5</v>
      </c>
      <c r="AW22" s="308">
        <v>6</v>
      </c>
      <c r="AX22" s="132"/>
      <c r="AY22" s="90"/>
      <c r="AZ22" s="133"/>
      <c r="BA22" s="109">
        <f t="shared" si="1"/>
        <v>19.5</v>
      </c>
      <c r="BB22" s="109">
        <f t="shared" si="0"/>
        <v>0</v>
      </c>
      <c r="BC22" s="109">
        <f t="shared" si="0"/>
        <v>12.5</v>
      </c>
      <c r="BD22" s="109">
        <f t="shared" si="0"/>
        <v>8</v>
      </c>
      <c r="BE22" s="109">
        <f t="shared" si="0"/>
        <v>1</v>
      </c>
      <c r="BF22" s="109">
        <f t="shared" si="0"/>
        <v>1</v>
      </c>
      <c r="BG22" s="109">
        <f t="shared" si="0"/>
        <v>18.5</v>
      </c>
      <c r="BH22" s="113">
        <f t="shared" si="2"/>
        <v>60.5</v>
      </c>
      <c r="BI22" s="134">
        <f t="shared" si="3"/>
        <v>50</v>
      </c>
      <c r="BJ22" s="154"/>
      <c r="BK22" s="160">
        <v>20</v>
      </c>
      <c r="BL22" s="160"/>
      <c r="BM22" s="160">
        <v>15</v>
      </c>
      <c r="BN22" s="161">
        <v>15</v>
      </c>
      <c r="BO22" s="161"/>
      <c r="BP22" s="161"/>
      <c r="BQ22" s="163"/>
      <c r="BR22" s="688" t="s">
        <v>65</v>
      </c>
      <c r="BS22" s="689"/>
    </row>
    <row r="23" spans="1:71" s="20" customFormat="1" ht="15.75" thickBot="1">
      <c r="A23" s="215">
        <v>9</v>
      </c>
      <c r="B23" s="351">
        <v>332210987</v>
      </c>
      <c r="C23" s="352" t="s">
        <v>83</v>
      </c>
      <c r="D23" s="98">
        <v>4.5</v>
      </c>
      <c r="E23" s="84"/>
      <c r="F23" s="112">
        <v>1</v>
      </c>
      <c r="G23" s="112">
        <v>1</v>
      </c>
      <c r="H23" s="129"/>
      <c r="I23" s="129"/>
      <c r="J23" s="125"/>
      <c r="K23" s="98">
        <v>4.5</v>
      </c>
      <c r="L23" s="98"/>
      <c r="M23" s="98">
        <v>0</v>
      </c>
      <c r="N23" s="98">
        <v>2.5</v>
      </c>
      <c r="O23" s="112"/>
      <c r="P23" s="112"/>
      <c r="Q23" s="125"/>
      <c r="R23" s="98">
        <v>1</v>
      </c>
      <c r="S23" s="98"/>
      <c r="T23" s="98">
        <v>0.5</v>
      </c>
      <c r="U23" s="98"/>
      <c r="V23" s="112"/>
      <c r="W23" s="112"/>
      <c r="X23" s="125"/>
      <c r="Y23" s="98"/>
      <c r="Z23" s="112"/>
      <c r="AA23" s="112"/>
      <c r="AB23" s="129"/>
      <c r="AC23" s="129"/>
      <c r="AD23" s="129"/>
      <c r="AE23" s="98">
        <v>4</v>
      </c>
      <c r="AF23" s="305"/>
      <c r="AG23" s="129"/>
      <c r="AH23" s="129"/>
      <c r="AI23" s="129"/>
      <c r="AJ23" s="98">
        <v>2</v>
      </c>
      <c r="AK23" s="250">
        <v>1</v>
      </c>
      <c r="AL23" s="129"/>
      <c r="AM23" s="251"/>
      <c r="AN23" s="129"/>
      <c r="AO23" s="129"/>
      <c r="AP23" s="129"/>
      <c r="AQ23" s="129"/>
      <c r="AR23" s="129"/>
      <c r="AS23" s="302">
        <v>13.5</v>
      </c>
      <c r="AT23" s="247">
        <v>10</v>
      </c>
      <c r="AU23" s="104"/>
      <c r="AV23" s="104">
        <v>7.5</v>
      </c>
      <c r="AW23" s="241">
        <v>6</v>
      </c>
      <c r="AX23" s="132"/>
      <c r="AY23" s="90"/>
      <c r="AZ23" s="133"/>
      <c r="BA23" s="109">
        <f t="shared" si="1"/>
        <v>20</v>
      </c>
      <c r="BB23" s="109">
        <f t="shared" si="0"/>
        <v>0</v>
      </c>
      <c r="BC23" s="109">
        <f t="shared" si="0"/>
        <v>9</v>
      </c>
      <c r="BD23" s="109">
        <f t="shared" si="0"/>
        <v>9.5</v>
      </c>
      <c r="BE23" s="109">
        <f t="shared" si="0"/>
        <v>2</v>
      </c>
      <c r="BF23" s="109">
        <f t="shared" si="0"/>
        <v>1</v>
      </c>
      <c r="BG23" s="109">
        <f t="shared" si="0"/>
        <v>17.5</v>
      </c>
      <c r="BH23" s="113">
        <f t="shared" si="2"/>
        <v>59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5.75" thickBot="1">
      <c r="A24" s="215">
        <v>10</v>
      </c>
      <c r="B24" s="351">
        <v>341204242</v>
      </c>
      <c r="C24" s="352" t="s">
        <v>616</v>
      </c>
      <c r="D24" s="98">
        <v>6</v>
      </c>
      <c r="E24" s="98"/>
      <c r="F24" s="112">
        <v>0</v>
      </c>
      <c r="G24" s="112">
        <v>0.5</v>
      </c>
      <c r="H24" s="129"/>
      <c r="I24" s="129"/>
      <c r="J24" s="125"/>
      <c r="K24" s="98">
        <v>4</v>
      </c>
      <c r="L24" s="98"/>
      <c r="M24" s="98">
        <v>0.5</v>
      </c>
      <c r="N24" s="98">
        <v>1</v>
      </c>
      <c r="O24" s="112"/>
      <c r="P24" s="112"/>
      <c r="Q24" s="125"/>
      <c r="R24" s="98">
        <v>1</v>
      </c>
      <c r="S24" s="98"/>
      <c r="T24" s="98">
        <v>1</v>
      </c>
      <c r="U24" s="98"/>
      <c r="V24" s="112"/>
      <c r="W24" s="112"/>
      <c r="X24" s="125"/>
      <c r="Y24" s="98"/>
      <c r="Z24" s="112"/>
      <c r="AA24" s="112"/>
      <c r="AB24" s="129"/>
      <c r="AC24" s="129"/>
      <c r="AD24" s="129"/>
      <c r="AE24" s="98">
        <v>4</v>
      </c>
      <c r="AF24" s="305"/>
      <c r="AG24" s="129"/>
      <c r="AH24" s="129"/>
      <c r="AI24" s="129"/>
      <c r="AJ24" s="98">
        <v>1.5</v>
      </c>
      <c r="AK24" s="250">
        <v>2</v>
      </c>
      <c r="AL24" s="129"/>
      <c r="AM24" s="251"/>
      <c r="AN24" s="129"/>
      <c r="AO24" s="129"/>
      <c r="AP24" s="129"/>
      <c r="AQ24" s="129"/>
      <c r="AR24" s="129"/>
      <c r="AS24" s="302">
        <v>15</v>
      </c>
      <c r="AT24" s="308">
        <v>13.5</v>
      </c>
      <c r="AU24" s="104"/>
      <c r="AV24" s="104">
        <v>12</v>
      </c>
      <c r="AW24" s="241">
        <v>8.5</v>
      </c>
      <c r="AX24" s="132"/>
      <c r="AY24" s="90"/>
      <c r="AZ24" s="133"/>
      <c r="BA24" s="109">
        <f t="shared" si="1"/>
        <v>24.5</v>
      </c>
      <c r="BB24" s="109">
        <f t="shared" si="0"/>
        <v>0</v>
      </c>
      <c r="BC24" s="109">
        <f t="shared" si="0"/>
        <v>13.5</v>
      </c>
      <c r="BD24" s="109">
        <f t="shared" si="0"/>
        <v>10</v>
      </c>
      <c r="BE24" s="109">
        <f t="shared" si="0"/>
        <v>1.5</v>
      </c>
      <c r="BF24" s="109">
        <f t="shared" si="0"/>
        <v>2</v>
      </c>
      <c r="BG24" s="109">
        <f t="shared" si="0"/>
        <v>19</v>
      </c>
      <c r="BH24" s="113">
        <f t="shared" si="2"/>
        <v>70.5</v>
      </c>
      <c r="BI24" s="170">
        <f>SUM(BI16:BI22)</f>
        <v>100</v>
      </c>
      <c r="BJ24" s="171"/>
      <c r="BK24" s="172">
        <f>SUM(BK16:BK23)</f>
        <v>31</v>
      </c>
      <c r="BL24" s="172">
        <f t="shared" ref="BL24:BQ24" si="4">SUM(BL16:BL23)</f>
        <v>0</v>
      </c>
      <c r="BM24" s="172">
        <f t="shared" si="4"/>
        <v>21</v>
      </c>
      <c r="BN24" s="172">
        <f t="shared" si="4"/>
        <v>20</v>
      </c>
      <c r="BO24" s="172">
        <f t="shared" si="4"/>
        <v>2</v>
      </c>
      <c r="BP24" s="172">
        <f t="shared" si="4"/>
        <v>2</v>
      </c>
      <c r="BQ24" s="172">
        <f t="shared" si="4"/>
        <v>24</v>
      </c>
      <c r="BR24" s="692" t="s">
        <v>68</v>
      </c>
      <c r="BS24" s="693"/>
    </row>
    <row r="25" spans="1:71" s="20" customFormat="1" ht="15.75" thickBot="1">
      <c r="A25" s="215">
        <v>11</v>
      </c>
      <c r="B25" s="351">
        <v>341204326</v>
      </c>
      <c r="C25" s="352" t="s">
        <v>617</v>
      </c>
      <c r="D25" s="98">
        <v>5</v>
      </c>
      <c r="E25" s="98"/>
      <c r="F25" s="112">
        <v>0</v>
      </c>
      <c r="G25" s="112">
        <v>0.5</v>
      </c>
      <c r="H25" s="129"/>
      <c r="I25" s="129"/>
      <c r="J25" s="125"/>
      <c r="K25" s="98">
        <v>2</v>
      </c>
      <c r="L25" s="98"/>
      <c r="M25" s="98">
        <v>0</v>
      </c>
      <c r="N25" s="98">
        <v>1</v>
      </c>
      <c r="O25" s="112"/>
      <c r="P25" s="112"/>
      <c r="Q25" s="125"/>
      <c r="R25" s="98">
        <v>1</v>
      </c>
      <c r="S25" s="98"/>
      <c r="T25" s="98">
        <v>1</v>
      </c>
      <c r="U25" s="98"/>
      <c r="V25" s="112"/>
      <c r="W25" s="112"/>
      <c r="X25" s="125"/>
      <c r="Y25" s="98"/>
      <c r="Z25" s="112"/>
      <c r="AA25" s="112"/>
      <c r="AB25" s="129"/>
      <c r="AC25" s="129"/>
      <c r="AD25" s="129"/>
      <c r="AE25" s="98">
        <v>4</v>
      </c>
      <c r="AF25" s="305"/>
      <c r="AG25" s="129"/>
      <c r="AH25" s="129"/>
      <c r="AI25" s="129"/>
      <c r="AJ25" s="98">
        <v>1</v>
      </c>
      <c r="AK25" s="250">
        <v>2</v>
      </c>
      <c r="AL25" s="129"/>
      <c r="AM25" s="251"/>
      <c r="AN25" s="129"/>
      <c r="AO25" s="129"/>
      <c r="AP25" s="129"/>
      <c r="AQ25" s="129"/>
      <c r="AR25" s="129"/>
      <c r="AS25" s="302">
        <v>11.5</v>
      </c>
      <c r="AT25" s="184">
        <v>7</v>
      </c>
      <c r="AU25" s="104"/>
      <c r="AV25" s="104">
        <v>9.5</v>
      </c>
      <c r="AW25" s="241">
        <v>8</v>
      </c>
      <c r="AX25" s="132"/>
      <c r="AY25" s="90"/>
      <c r="AZ25" s="133"/>
      <c r="BA25" s="109">
        <f t="shared" si="1"/>
        <v>15</v>
      </c>
      <c r="BB25" s="109">
        <f t="shared" si="0"/>
        <v>0</v>
      </c>
      <c r="BC25" s="109">
        <f t="shared" si="0"/>
        <v>10.5</v>
      </c>
      <c r="BD25" s="109">
        <f t="shared" si="0"/>
        <v>9.5</v>
      </c>
      <c r="BE25" s="109">
        <f t="shared" si="0"/>
        <v>1</v>
      </c>
      <c r="BF25" s="109">
        <f t="shared" si="0"/>
        <v>2</v>
      </c>
      <c r="BG25" s="109">
        <f t="shared" si="0"/>
        <v>15.5</v>
      </c>
      <c r="BH25" s="113">
        <f t="shared" si="2"/>
        <v>53.5</v>
      </c>
    </row>
    <row r="26" spans="1:71" s="20" customFormat="1" ht="15.75" thickBot="1">
      <c r="A26" s="215">
        <v>12</v>
      </c>
      <c r="B26" s="351">
        <v>341204511</v>
      </c>
      <c r="C26" s="352" t="s">
        <v>450</v>
      </c>
      <c r="D26" s="98">
        <v>5</v>
      </c>
      <c r="E26" s="98"/>
      <c r="F26" s="112">
        <v>2</v>
      </c>
      <c r="G26" s="112">
        <v>1.5</v>
      </c>
      <c r="H26" s="129"/>
      <c r="I26" s="129"/>
      <c r="J26" s="125"/>
      <c r="K26" s="98">
        <v>4.5</v>
      </c>
      <c r="L26" s="98"/>
      <c r="M26" s="98">
        <v>2</v>
      </c>
      <c r="N26" s="98">
        <v>2</v>
      </c>
      <c r="O26" s="112"/>
      <c r="P26" s="112"/>
      <c r="Q26" s="125"/>
      <c r="R26" s="98">
        <v>1</v>
      </c>
      <c r="S26" s="98"/>
      <c r="T26" s="98">
        <v>1</v>
      </c>
      <c r="U26" s="98"/>
      <c r="V26" s="112"/>
      <c r="W26" s="112"/>
      <c r="X26" s="125"/>
      <c r="Y26" s="98"/>
      <c r="Z26" s="112"/>
      <c r="AA26" s="112"/>
      <c r="AB26" s="129"/>
      <c r="AC26" s="129"/>
      <c r="AD26" s="129"/>
      <c r="AE26" s="98">
        <v>3.5</v>
      </c>
      <c r="AF26" s="305"/>
      <c r="AG26" s="129"/>
      <c r="AH26" s="129"/>
      <c r="AI26" s="129"/>
      <c r="AJ26" s="98">
        <v>1</v>
      </c>
      <c r="AK26" s="250">
        <v>1</v>
      </c>
      <c r="AL26" s="129"/>
      <c r="AM26" s="251"/>
      <c r="AN26" s="129"/>
      <c r="AO26" s="129"/>
      <c r="AP26" s="129"/>
      <c r="AQ26" s="129"/>
      <c r="AR26" s="129"/>
      <c r="AS26" s="302">
        <v>18</v>
      </c>
      <c r="AT26" s="184">
        <v>18.5</v>
      </c>
      <c r="AU26" s="104"/>
      <c r="AV26" s="104">
        <v>15</v>
      </c>
      <c r="AW26" s="241">
        <v>9.5</v>
      </c>
      <c r="AX26" s="132"/>
      <c r="AY26" s="90"/>
      <c r="AZ26" s="133"/>
      <c r="BA26" s="109">
        <f t="shared" si="1"/>
        <v>29</v>
      </c>
      <c r="BB26" s="109">
        <f t="shared" si="0"/>
        <v>0</v>
      </c>
      <c r="BC26" s="109">
        <f t="shared" si="0"/>
        <v>20</v>
      </c>
      <c r="BD26" s="109">
        <f t="shared" si="0"/>
        <v>13</v>
      </c>
      <c r="BE26" s="109">
        <f t="shared" si="0"/>
        <v>1</v>
      </c>
      <c r="BF26" s="109">
        <f t="shared" si="0"/>
        <v>1</v>
      </c>
      <c r="BG26" s="109">
        <f t="shared" si="0"/>
        <v>21.5</v>
      </c>
      <c r="BH26" s="113">
        <f t="shared" si="2"/>
        <v>85.5</v>
      </c>
      <c r="BI26" s="694" t="s">
        <v>71</v>
      </c>
      <c r="BJ26" s="695"/>
      <c r="BK26" s="695"/>
      <c r="BL26" s="695"/>
      <c r="BM26" s="695"/>
      <c r="BN26" s="695"/>
      <c r="BO26" s="173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351">
        <v>341205000</v>
      </c>
      <c r="C27" s="352" t="s">
        <v>618</v>
      </c>
      <c r="D27" s="98">
        <v>5.5</v>
      </c>
      <c r="E27" s="84"/>
      <c r="F27" s="112">
        <v>1</v>
      </c>
      <c r="G27" s="112">
        <v>0.5</v>
      </c>
      <c r="H27" s="94"/>
      <c r="I27" s="94"/>
      <c r="J27" s="82"/>
      <c r="K27" s="98">
        <v>3.5</v>
      </c>
      <c r="L27" s="98"/>
      <c r="M27" s="98">
        <v>0.5</v>
      </c>
      <c r="N27" s="98">
        <v>0.5</v>
      </c>
      <c r="O27" s="112"/>
      <c r="P27" s="112"/>
      <c r="Q27" s="125"/>
      <c r="R27" s="98">
        <v>1</v>
      </c>
      <c r="S27" s="98"/>
      <c r="T27" s="98">
        <v>0.5</v>
      </c>
      <c r="U27" s="98"/>
      <c r="V27" s="112"/>
      <c r="W27" s="112"/>
      <c r="X27" s="125"/>
      <c r="Y27" s="98"/>
      <c r="Z27" s="112"/>
      <c r="AA27" s="112"/>
      <c r="AB27" s="129"/>
      <c r="AC27" s="129"/>
      <c r="AD27" s="129"/>
      <c r="AE27" s="98">
        <v>3</v>
      </c>
      <c r="AF27" s="305"/>
      <c r="AG27" s="129"/>
      <c r="AH27" s="129"/>
      <c r="AI27" s="129"/>
      <c r="AJ27" s="98">
        <v>2</v>
      </c>
      <c r="AK27" s="250">
        <v>1.5</v>
      </c>
      <c r="AL27" s="129"/>
      <c r="AM27" s="251"/>
      <c r="AN27" s="129"/>
      <c r="AO27" s="129"/>
      <c r="AP27" s="129"/>
      <c r="AQ27" s="129"/>
      <c r="AR27" s="129"/>
      <c r="AS27" s="302">
        <v>11.5</v>
      </c>
      <c r="AT27" s="184">
        <v>12.5</v>
      </c>
      <c r="AU27" s="104"/>
      <c r="AV27" s="104">
        <v>13</v>
      </c>
      <c r="AW27" s="241">
        <v>9</v>
      </c>
      <c r="AX27" s="132"/>
      <c r="AY27" s="90"/>
      <c r="AZ27" s="133"/>
      <c r="BA27" s="109">
        <f t="shared" si="1"/>
        <v>22.5</v>
      </c>
      <c r="BB27" s="109">
        <f t="shared" si="0"/>
        <v>0</v>
      </c>
      <c r="BC27" s="109">
        <f t="shared" si="0"/>
        <v>15</v>
      </c>
      <c r="BD27" s="109">
        <f t="shared" si="0"/>
        <v>10</v>
      </c>
      <c r="BE27" s="109">
        <f t="shared" si="0"/>
        <v>2</v>
      </c>
      <c r="BF27" s="109">
        <f t="shared" si="0"/>
        <v>1.5</v>
      </c>
      <c r="BG27" s="109">
        <f t="shared" si="0"/>
        <v>14.5</v>
      </c>
      <c r="BH27" s="113">
        <f t="shared" si="2"/>
        <v>65.5</v>
      </c>
      <c r="BI27" s="696"/>
      <c r="BJ27" s="697"/>
      <c r="BK27" s="697"/>
      <c r="BL27" s="697"/>
      <c r="BM27" s="697"/>
      <c r="BN27" s="697"/>
      <c r="BO27" s="174"/>
      <c r="BP27" s="697"/>
      <c r="BQ27" s="697"/>
      <c r="BR27" s="697"/>
      <c r="BS27" s="699"/>
    </row>
    <row r="28" spans="1:71" s="20" customFormat="1" ht="15.75" thickBot="1">
      <c r="A28" s="215">
        <v>14</v>
      </c>
      <c r="B28" s="353">
        <v>341205393</v>
      </c>
      <c r="C28" s="410" t="s">
        <v>619</v>
      </c>
      <c r="D28" s="98">
        <v>5</v>
      </c>
      <c r="E28" s="84"/>
      <c r="F28" s="112">
        <v>1.5</v>
      </c>
      <c r="G28" s="112">
        <v>1.5</v>
      </c>
      <c r="H28" s="129"/>
      <c r="I28" s="129"/>
      <c r="J28" s="125"/>
      <c r="K28" s="98">
        <v>4</v>
      </c>
      <c r="L28" s="98"/>
      <c r="M28" s="98">
        <v>0</v>
      </c>
      <c r="N28" s="98">
        <v>0.5</v>
      </c>
      <c r="O28" s="112"/>
      <c r="P28" s="112"/>
      <c r="Q28" s="125"/>
      <c r="R28" s="98">
        <v>1</v>
      </c>
      <c r="S28" s="98"/>
      <c r="T28" s="98">
        <v>1</v>
      </c>
      <c r="U28" s="98"/>
      <c r="V28" s="112"/>
      <c r="W28" s="112"/>
      <c r="X28" s="125"/>
      <c r="Y28" s="98"/>
      <c r="Z28" s="112"/>
      <c r="AA28" s="112"/>
      <c r="AB28" s="129"/>
      <c r="AC28" s="129"/>
      <c r="AD28" s="129"/>
      <c r="AE28" s="98">
        <v>2.5</v>
      </c>
      <c r="AF28" s="305"/>
      <c r="AG28" s="129"/>
      <c r="AH28" s="129"/>
      <c r="AI28" s="129"/>
      <c r="AJ28" s="98">
        <v>2</v>
      </c>
      <c r="AK28" s="250">
        <v>2</v>
      </c>
      <c r="AL28" s="129"/>
      <c r="AM28" s="251"/>
      <c r="AN28" s="129"/>
      <c r="AO28" s="129"/>
      <c r="AP28" s="129"/>
      <c r="AQ28" s="129"/>
      <c r="AR28" s="129"/>
      <c r="AS28" s="302">
        <v>9.5</v>
      </c>
      <c r="AT28" s="184">
        <v>10</v>
      </c>
      <c r="AU28" s="104"/>
      <c r="AV28" s="104">
        <v>9.5</v>
      </c>
      <c r="AW28" s="241">
        <v>10</v>
      </c>
      <c r="AX28" s="132"/>
      <c r="AY28" s="90"/>
      <c r="AZ28" s="133"/>
      <c r="BA28" s="109">
        <f t="shared" si="1"/>
        <v>20</v>
      </c>
      <c r="BB28" s="109">
        <f t="shared" si="0"/>
        <v>0</v>
      </c>
      <c r="BC28" s="109">
        <f t="shared" si="0"/>
        <v>12</v>
      </c>
      <c r="BD28" s="109">
        <f t="shared" si="0"/>
        <v>12</v>
      </c>
      <c r="BE28" s="109">
        <f t="shared" si="0"/>
        <v>2</v>
      </c>
      <c r="BF28" s="109">
        <f t="shared" si="0"/>
        <v>2</v>
      </c>
      <c r="BG28" s="109">
        <f t="shared" si="0"/>
        <v>12</v>
      </c>
      <c r="BH28" s="113">
        <f t="shared" si="2"/>
        <v>60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5.75" thickBot="1">
      <c r="A29" s="215">
        <v>15</v>
      </c>
      <c r="B29" s="351">
        <v>341206076</v>
      </c>
      <c r="C29" s="352" t="s">
        <v>620</v>
      </c>
      <c r="D29" s="98">
        <v>5.5</v>
      </c>
      <c r="E29" s="98"/>
      <c r="F29" s="112">
        <v>1.5</v>
      </c>
      <c r="G29" s="112">
        <v>1.5</v>
      </c>
      <c r="H29" s="129"/>
      <c r="I29" s="129"/>
      <c r="J29" s="125"/>
      <c r="K29" s="98">
        <v>4.5</v>
      </c>
      <c r="L29" s="98"/>
      <c r="M29" s="98">
        <v>0</v>
      </c>
      <c r="N29" s="98">
        <v>3</v>
      </c>
      <c r="O29" s="112"/>
      <c r="P29" s="112"/>
      <c r="Q29" s="125"/>
      <c r="R29" s="98">
        <v>1</v>
      </c>
      <c r="S29" s="98"/>
      <c r="T29" s="98">
        <v>1</v>
      </c>
      <c r="U29" s="98"/>
      <c r="V29" s="112"/>
      <c r="W29" s="112"/>
      <c r="X29" s="125"/>
      <c r="Y29" s="98"/>
      <c r="Z29" s="112"/>
      <c r="AA29" s="112"/>
      <c r="AB29" s="129"/>
      <c r="AC29" s="129"/>
      <c r="AD29" s="129"/>
      <c r="AE29" s="98">
        <v>2</v>
      </c>
      <c r="AF29" s="305"/>
      <c r="AG29" s="129"/>
      <c r="AH29" s="129"/>
      <c r="AI29" s="129"/>
      <c r="AJ29" s="98">
        <v>1</v>
      </c>
      <c r="AK29" s="250">
        <v>1</v>
      </c>
      <c r="AL29" s="129"/>
      <c r="AM29" s="251"/>
      <c r="AN29" s="129"/>
      <c r="AO29" s="129"/>
      <c r="AP29" s="129"/>
      <c r="AQ29" s="129"/>
      <c r="AR29" s="129"/>
      <c r="AS29" s="302">
        <v>15</v>
      </c>
      <c r="AT29" s="184">
        <v>15</v>
      </c>
      <c r="AU29" s="104"/>
      <c r="AV29" s="104">
        <v>12.5</v>
      </c>
      <c r="AW29" s="241">
        <v>11.5</v>
      </c>
      <c r="AX29" s="132"/>
      <c r="AY29" s="90"/>
      <c r="AZ29" s="133"/>
      <c r="BA29" s="109">
        <f t="shared" si="1"/>
        <v>26</v>
      </c>
      <c r="BB29" s="109">
        <f t="shared" si="0"/>
        <v>0</v>
      </c>
      <c r="BC29" s="109">
        <f t="shared" si="0"/>
        <v>15</v>
      </c>
      <c r="BD29" s="109">
        <f t="shared" si="0"/>
        <v>16</v>
      </c>
      <c r="BE29" s="109">
        <f t="shared" si="0"/>
        <v>1</v>
      </c>
      <c r="BF29" s="109">
        <f t="shared" si="0"/>
        <v>1</v>
      </c>
      <c r="BG29" s="109">
        <f t="shared" si="0"/>
        <v>17</v>
      </c>
      <c r="BH29" s="113">
        <f t="shared" si="2"/>
        <v>76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15.75" thickBot="1">
      <c r="A30" s="215">
        <v>16</v>
      </c>
      <c r="B30" s="351">
        <v>342206888</v>
      </c>
      <c r="C30" s="352" t="s">
        <v>621</v>
      </c>
      <c r="D30" s="98">
        <v>5</v>
      </c>
      <c r="E30" s="98"/>
      <c r="F30" s="112">
        <v>1.5</v>
      </c>
      <c r="G30" s="112">
        <v>1</v>
      </c>
      <c r="H30" s="129"/>
      <c r="I30" s="129"/>
      <c r="J30" s="125"/>
      <c r="K30" s="98">
        <v>3</v>
      </c>
      <c r="L30" s="98"/>
      <c r="M30" s="98">
        <v>2</v>
      </c>
      <c r="N30" s="98">
        <v>2.5</v>
      </c>
      <c r="O30" s="112"/>
      <c r="P30" s="112"/>
      <c r="Q30" s="125"/>
      <c r="R30" s="98">
        <v>1</v>
      </c>
      <c r="S30" s="98"/>
      <c r="T30" s="98">
        <v>1</v>
      </c>
      <c r="U30" s="98"/>
      <c r="V30" s="112"/>
      <c r="W30" s="112"/>
      <c r="X30" s="125"/>
      <c r="Y30" s="98"/>
      <c r="Z30" s="112"/>
      <c r="AA30" s="112"/>
      <c r="AB30" s="129"/>
      <c r="AC30" s="129"/>
      <c r="AD30" s="129"/>
      <c r="AE30" s="98">
        <v>4</v>
      </c>
      <c r="AF30" s="305"/>
      <c r="AG30" s="129"/>
      <c r="AH30" s="129"/>
      <c r="AI30" s="129"/>
      <c r="AJ30" s="98">
        <v>1</v>
      </c>
      <c r="AK30" s="250">
        <v>1</v>
      </c>
      <c r="AL30" s="129"/>
      <c r="AM30" s="251"/>
      <c r="AN30" s="129"/>
      <c r="AO30" s="129"/>
      <c r="AP30" s="129"/>
      <c r="AQ30" s="129"/>
      <c r="AR30" s="129"/>
      <c r="AS30" s="302">
        <v>19</v>
      </c>
      <c r="AT30" s="184">
        <v>13.5</v>
      </c>
      <c r="AU30" s="104"/>
      <c r="AV30" s="104">
        <v>12</v>
      </c>
      <c r="AW30" s="241">
        <v>12.5</v>
      </c>
      <c r="AX30" s="132"/>
      <c r="AY30" s="90"/>
      <c r="AZ30" s="133"/>
      <c r="BA30" s="109">
        <f t="shared" si="1"/>
        <v>22.5</v>
      </c>
      <c r="BB30" s="109">
        <f t="shared" si="0"/>
        <v>0</v>
      </c>
      <c r="BC30" s="109">
        <f t="shared" si="0"/>
        <v>16.5</v>
      </c>
      <c r="BD30" s="109">
        <f t="shared" si="0"/>
        <v>16</v>
      </c>
      <c r="BE30" s="109">
        <f t="shared" si="0"/>
        <v>1</v>
      </c>
      <c r="BF30" s="109">
        <f t="shared" si="0"/>
        <v>1</v>
      </c>
      <c r="BG30" s="109">
        <f t="shared" si="0"/>
        <v>23</v>
      </c>
      <c r="BH30" s="113">
        <f t="shared" si="2"/>
        <v>80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15.75" thickBot="1">
      <c r="A31" s="215">
        <v>17</v>
      </c>
      <c r="B31" s="351">
        <v>342207095</v>
      </c>
      <c r="C31" s="352" t="s">
        <v>622</v>
      </c>
      <c r="D31" s="98">
        <v>3.5</v>
      </c>
      <c r="E31" s="98"/>
      <c r="F31" s="112">
        <v>1.5</v>
      </c>
      <c r="G31" s="112">
        <v>1.5</v>
      </c>
      <c r="H31" s="129"/>
      <c r="I31" s="129"/>
      <c r="J31" s="125"/>
      <c r="K31" s="98">
        <v>4.5</v>
      </c>
      <c r="L31" s="98"/>
      <c r="M31" s="98">
        <v>2</v>
      </c>
      <c r="N31" s="98">
        <v>3</v>
      </c>
      <c r="O31" s="112"/>
      <c r="P31" s="112"/>
      <c r="Q31" s="125"/>
      <c r="R31" s="98">
        <v>1</v>
      </c>
      <c r="S31" s="98"/>
      <c r="T31" s="98">
        <v>1</v>
      </c>
      <c r="U31" s="98"/>
      <c r="V31" s="112"/>
      <c r="W31" s="112"/>
      <c r="X31" s="125"/>
      <c r="Y31" s="98"/>
      <c r="Z31" s="112"/>
      <c r="AA31" s="112"/>
      <c r="AB31" s="129"/>
      <c r="AC31" s="129"/>
      <c r="AD31" s="129"/>
      <c r="AE31" s="98">
        <v>4</v>
      </c>
      <c r="AF31" s="305"/>
      <c r="AG31" s="129"/>
      <c r="AH31" s="129"/>
      <c r="AI31" s="129"/>
      <c r="AJ31" s="98">
        <v>1</v>
      </c>
      <c r="AK31" s="250">
        <v>2</v>
      </c>
      <c r="AL31" s="129"/>
      <c r="AM31" s="251"/>
      <c r="AN31" s="129"/>
      <c r="AO31" s="129"/>
      <c r="AP31" s="129"/>
      <c r="AQ31" s="129"/>
      <c r="AR31" s="129"/>
      <c r="AS31" s="302">
        <v>20</v>
      </c>
      <c r="AT31" s="184">
        <v>15</v>
      </c>
      <c r="AU31" s="104"/>
      <c r="AV31" s="104">
        <v>14</v>
      </c>
      <c r="AW31" s="241">
        <v>14</v>
      </c>
      <c r="AX31" s="132"/>
      <c r="AY31" s="90"/>
      <c r="AZ31" s="133"/>
      <c r="BA31" s="109">
        <f t="shared" si="1"/>
        <v>24</v>
      </c>
      <c r="BB31" s="109">
        <f t="shared" si="1"/>
        <v>0</v>
      </c>
      <c r="BC31" s="109">
        <f t="shared" si="1"/>
        <v>18.5</v>
      </c>
      <c r="BD31" s="109">
        <f t="shared" si="1"/>
        <v>18.5</v>
      </c>
      <c r="BE31" s="109">
        <f t="shared" si="1"/>
        <v>1</v>
      </c>
      <c r="BF31" s="109">
        <f t="shared" si="1"/>
        <v>2</v>
      </c>
      <c r="BG31" s="109">
        <f t="shared" si="1"/>
        <v>24</v>
      </c>
      <c r="BH31" s="113">
        <f t="shared" si="2"/>
        <v>88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16.5" thickTop="1" thickBot="1">
      <c r="A32" s="215"/>
      <c r="B32" s="366"/>
      <c r="C32" s="370"/>
      <c r="D32" s="98"/>
      <c r="E32" s="84"/>
      <c r="F32" s="112"/>
      <c r="G32" s="112"/>
      <c r="H32" s="129"/>
      <c r="I32" s="129"/>
      <c r="J32" s="125"/>
      <c r="K32" s="98"/>
      <c r="L32" s="98"/>
      <c r="M32" s="98"/>
      <c r="N32" s="98"/>
      <c r="O32" s="112"/>
      <c r="P32" s="112"/>
      <c r="Q32" s="125"/>
      <c r="R32" s="177"/>
      <c r="S32" s="98"/>
      <c r="T32" s="177"/>
      <c r="U32" s="177"/>
      <c r="V32" s="112"/>
      <c r="W32" s="112"/>
      <c r="X32" s="125"/>
      <c r="Y32" s="98"/>
      <c r="Z32" s="112"/>
      <c r="AA32" s="112"/>
      <c r="AB32" s="129"/>
      <c r="AC32" s="129"/>
      <c r="AD32" s="129"/>
      <c r="AE32" s="260"/>
      <c r="AF32" s="305"/>
      <c r="AG32" s="129"/>
      <c r="AH32" s="129"/>
      <c r="AI32" s="129"/>
      <c r="AJ32" s="177"/>
      <c r="AK32" s="331"/>
      <c r="AL32" s="129"/>
      <c r="AM32" s="251"/>
      <c r="AN32" s="129"/>
      <c r="AO32" s="129"/>
      <c r="AP32" s="129"/>
      <c r="AQ32" s="129"/>
      <c r="AR32" s="129"/>
      <c r="AS32" s="244"/>
      <c r="AT32" s="184"/>
      <c r="AU32" s="104"/>
      <c r="AV32" s="104"/>
      <c r="AW32" s="241"/>
      <c r="AX32" s="132"/>
      <c r="AY32" s="90"/>
      <c r="AZ32" s="133"/>
      <c r="BA32" s="109"/>
      <c r="BB32" s="109"/>
      <c r="BC32" s="109"/>
      <c r="BD32" s="109"/>
      <c r="BE32" s="109"/>
      <c r="BF32" s="109"/>
      <c r="BG32" s="109"/>
      <c r="BH32" s="113" t="e">
        <f>SUM(#REF!)</f>
        <v>#REF!</v>
      </c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2" s="20" customFormat="1" thickTop="1" thickBot="1">
      <c r="A33" s="700" t="s">
        <v>115</v>
      </c>
      <c r="B33" s="701"/>
      <c r="C33" s="702"/>
      <c r="D33" s="187">
        <f t="shared" ref="D33:AI33" si="5">(SUM(D15:D31))/$BO$10</f>
        <v>6.1764705882352944</v>
      </c>
      <c r="E33" s="187">
        <f t="shared" si="5"/>
        <v>0</v>
      </c>
      <c r="F33" s="187">
        <f t="shared" si="5"/>
        <v>1.2647058823529411</v>
      </c>
      <c r="G33" s="187">
        <f t="shared" si="5"/>
        <v>1.1470588235294117</v>
      </c>
      <c r="H33" s="187">
        <f t="shared" si="5"/>
        <v>0</v>
      </c>
      <c r="I33" s="187">
        <f t="shared" si="5"/>
        <v>0</v>
      </c>
      <c r="J33" s="187">
        <f t="shared" si="5"/>
        <v>0</v>
      </c>
      <c r="K33" s="188">
        <f t="shared" si="5"/>
        <v>4.0588235294117645</v>
      </c>
      <c r="L33" s="188">
        <f t="shared" si="5"/>
        <v>0</v>
      </c>
      <c r="M33" s="188">
        <f t="shared" si="5"/>
        <v>0.94117647058823528</v>
      </c>
      <c r="N33" s="188">
        <f t="shared" si="5"/>
        <v>1.911764705882353</v>
      </c>
      <c r="O33" s="188">
        <f t="shared" si="5"/>
        <v>0</v>
      </c>
      <c r="P33" s="188">
        <f t="shared" si="5"/>
        <v>0</v>
      </c>
      <c r="Q33" s="188">
        <f t="shared" si="5"/>
        <v>0</v>
      </c>
      <c r="R33" s="188">
        <f t="shared" si="5"/>
        <v>1</v>
      </c>
      <c r="S33" s="188">
        <f t="shared" si="5"/>
        <v>0</v>
      </c>
      <c r="T33" s="188">
        <f t="shared" si="5"/>
        <v>0.94117647058823528</v>
      </c>
      <c r="U33" s="188">
        <f t="shared" si="5"/>
        <v>0</v>
      </c>
      <c r="V33" s="188">
        <f t="shared" si="5"/>
        <v>0</v>
      </c>
      <c r="W33" s="188">
        <f t="shared" si="5"/>
        <v>0</v>
      </c>
      <c r="X33" s="188">
        <f t="shared" si="5"/>
        <v>0</v>
      </c>
      <c r="Y33" s="188">
        <f t="shared" si="5"/>
        <v>0</v>
      </c>
      <c r="Z33" s="188">
        <f t="shared" si="5"/>
        <v>0</v>
      </c>
      <c r="AA33" s="188">
        <f t="shared" si="5"/>
        <v>0</v>
      </c>
      <c r="AB33" s="188">
        <f t="shared" si="5"/>
        <v>0</v>
      </c>
      <c r="AC33" s="188">
        <f t="shared" si="5"/>
        <v>0</v>
      </c>
      <c r="AD33" s="188">
        <f t="shared" si="5"/>
        <v>0</v>
      </c>
      <c r="AE33" s="188">
        <f t="shared" si="5"/>
        <v>3.5294117647058822</v>
      </c>
      <c r="AF33" s="188">
        <f t="shared" si="5"/>
        <v>0</v>
      </c>
      <c r="AG33" s="188">
        <f t="shared" si="5"/>
        <v>0</v>
      </c>
      <c r="AH33" s="188">
        <f t="shared" si="5"/>
        <v>0</v>
      </c>
      <c r="AI33" s="188">
        <f t="shared" si="5"/>
        <v>0</v>
      </c>
      <c r="AJ33" s="188">
        <f t="shared" ref="AJ33:AZ33" si="6">(SUM(AJ15:AJ31))/$BO$10</f>
        <v>1.3529411764705883</v>
      </c>
      <c r="AK33" s="188">
        <f t="shared" si="6"/>
        <v>1.411764705882353</v>
      </c>
      <c r="AL33" s="188">
        <f t="shared" si="6"/>
        <v>0</v>
      </c>
      <c r="AM33" s="188">
        <f t="shared" si="6"/>
        <v>0</v>
      </c>
      <c r="AN33" s="188">
        <f t="shared" si="6"/>
        <v>0</v>
      </c>
      <c r="AO33" s="188">
        <f t="shared" si="6"/>
        <v>0</v>
      </c>
      <c r="AP33" s="188">
        <f t="shared" si="6"/>
        <v>0</v>
      </c>
      <c r="AQ33" s="188">
        <f t="shared" si="6"/>
        <v>0</v>
      </c>
      <c r="AR33" s="188">
        <f t="shared" si="6"/>
        <v>0</v>
      </c>
      <c r="AS33" s="188">
        <f t="shared" si="6"/>
        <v>14.882352941176471</v>
      </c>
      <c r="AT33" s="188">
        <f t="shared" si="6"/>
        <v>12.441176470588236</v>
      </c>
      <c r="AU33" s="188">
        <f t="shared" si="6"/>
        <v>0</v>
      </c>
      <c r="AV33" s="188">
        <f t="shared" si="6"/>
        <v>10.911764705882353</v>
      </c>
      <c r="AW33" s="188">
        <f t="shared" si="6"/>
        <v>9.2941176470588243</v>
      </c>
      <c r="AX33" s="188">
        <f t="shared" si="6"/>
        <v>0</v>
      </c>
      <c r="AY33" s="188">
        <f t="shared" si="6"/>
        <v>0</v>
      </c>
      <c r="AZ33" s="188">
        <f t="shared" si="6"/>
        <v>0</v>
      </c>
      <c r="BA33" s="190">
        <f t="shared" ref="BA33:BG33" si="7">(SUM(BA15:BA32))/$BO$10</f>
        <v>23.676470588235293</v>
      </c>
      <c r="BB33" s="190">
        <f t="shared" si="7"/>
        <v>0</v>
      </c>
      <c r="BC33" s="190">
        <f t="shared" si="7"/>
        <v>14.058823529411764</v>
      </c>
      <c r="BD33" s="190">
        <f t="shared" si="7"/>
        <v>12.352941176470589</v>
      </c>
      <c r="BE33" s="190">
        <f t="shared" si="7"/>
        <v>1.3529411764705883</v>
      </c>
      <c r="BF33" s="190">
        <f t="shared" si="7"/>
        <v>1.411764705882353</v>
      </c>
      <c r="BG33" s="190">
        <f t="shared" si="7"/>
        <v>18.411764705882351</v>
      </c>
      <c r="BH33" s="113" t="e">
        <f>SUM(#REF!)</f>
        <v>#REF!</v>
      </c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2" s="20" customFormat="1" thickTop="1" thickBot="1">
      <c r="A34" s="703" t="s">
        <v>116</v>
      </c>
      <c r="B34" s="704"/>
      <c r="C34" s="705"/>
      <c r="D34" s="191">
        <f t="shared" ref="D34:J34" si="8">D33/BK19</f>
        <v>1.2352941176470589</v>
      </c>
      <c r="E34" s="191" t="e">
        <f t="shared" si="8"/>
        <v>#DIV/0!</v>
      </c>
      <c r="F34" s="191">
        <f t="shared" si="8"/>
        <v>0.42156862745098039</v>
      </c>
      <c r="G34" s="191">
        <f t="shared" si="8"/>
        <v>0.57352941176470584</v>
      </c>
      <c r="H34" s="191" t="e">
        <f t="shared" si="8"/>
        <v>#DIV/0!</v>
      </c>
      <c r="I34" s="191" t="e">
        <f t="shared" si="8"/>
        <v>#DIV/0!</v>
      </c>
      <c r="J34" s="191" t="e">
        <f t="shared" si="8"/>
        <v>#DIV/0!</v>
      </c>
      <c r="K34" s="191">
        <f t="shared" ref="K34:Q34" si="9">K33/BK20</f>
        <v>0.81176470588235294</v>
      </c>
      <c r="L34" s="191" t="e">
        <f t="shared" si="9"/>
        <v>#DIV/0!</v>
      </c>
      <c r="M34" s="191">
        <f t="shared" si="9"/>
        <v>0.47058823529411764</v>
      </c>
      <c r="N34" s="191">
        <f t="shared" si="9"/>
        <v>0.63725490196078438</v>
      </c>
      <c r="O34" s="191" t="e">
        <f t="shared" si="9"/>
        <v>#DIV/0!</v>
      </c>
      <c r="P34" s="191" t="e">
        <f t="shared" si="9"/>
        <v>#DIV/0!</v>
      </c>
      <c r="Q34" s="191" t="e">
        <f t="shared" si="9"/>
        <v>#DIV/0!</v>
      </c>
      <c r="R34" s="191">
        <f t="shared" ref="R34:X34" si="10">R33/BK16</f>
        <v>1</v>
      </c>
      <c r="S34" s="191" t="e">
        <f t="shared" si="10"/>
        <v>#DIV/0!</v>
      </c>
      <c r="T34" s="191">
        <f t="shared" si="10"/>
        <v>0.94117647058823528</v>
      </c>
      <c r="U34" s="191" t="e">
        <f t="shared" si="10"/>
        <v>#DIV/0!</v>
      </c>
      <c r="V34" s="191" t="e">
        <f t="shared" si="10"/>
        <v>#DIV/0!</v>
      </c>
      <c r="W34" s="191" t="e">
        <f t="shared" si="10"/>
        <v>#DIV/0!</v>
      </c>
      <c r="X34" s="191" t="e">
        <f t="shared" si="10"/>
        <v>#DIV/0!</v>
      </c>
      <c r="Y34" s="192" t="e">
        <f t="shared" ref="Y34:AE34" si="11">Y33/BK17</f>
        <v>#DIV/0!</v>
      </c>
      <c r="Z34" s="192" t="e">
        <f t="shared" si="11"/>
        <v>#DIV/0!</v>
      </c>
      <c r="AA34" s="192" t="e">
        <f t="shared" si="11"/>
        <v>#DIV/0!</v>
      </c>
      <c r="AB34" s="192" t="e">
        <f t="shared" si="11"/>
        <v>#DIV/0!</v>
      </c>
      <c r="AC34" s="192" t="e">
        <f t="shared" si="11"/>
        <v>#DIV/0!</v>
      </c>
      <c r="AD34" s="192" t="e">
        <f t="shared" si="11"/>
        <v>#DIV/0!</v>
      </c>
      <c r="AE34" s="192">
        <f t="shared" si="11"/>
        <v>0.88235294117647056</v>
      </c>
      <c r="AF34" s="193" t="e">
        <f t="shared" ref="AF34:AL34" si="12">AF33/BK18</f>
        <v>#DIV/0!</v>
      </c>
      <c r="AG34" s="193" t="e">
        <f t="shared" si="12"/>
        <v>#DIV/0!</v>
      </c>
      <c r="AH34" s="193" t="e">
        <f t="shared" si="12"/>
        <v>#DIV/0!</v>
      </c>
      <c r="AI34" s="193" t="e">
        <f t="shared" si="12"/>
        <v>#DIV/0!</v>
      </c>
      <c r="AJ34" s="193">
        <f t="shared" si="12"/>
        <v>0.67647058823529416</v>
      </c>
      <c r="AK34" s="193">
        <f t="shared" si="12"/>
        <v>0.70588235294117652</v>
      </c>
      <c r="AL34" s="193" t="e">
        <f t="shared" si="12"/>
        <v>#DIV/0!</v>
      </c>
      <c r="AM34" s="194" t="e">
        <f t="shared" ref="AM34:AS34" si="13">AM33/BK21</f>
        <v>#DIV/0!</v>
      </c>
      <c r="AN34" s="194" t="e">
        <f t="shared" si="13"/>
        <v>#DIV/0!</v>
      </c>
      <c r="AO34" s="194" t="e">
        <f t="shared" si="13"/>
        <v>#DIV/0!</v>
      </c>
      <c r="AP34" s="194" t="e">
        <f t="shared" si="13"/>
        <v>#DIV/0!</v>
      </c>
      <c r="AQ34" s="194" t="e">
        <f t="shared" si="13"/>
        <v>#DIV/0!</v>
      </c>
      <c r="AR34" s="194" t="e">
        <f t="shared" si="13"/>
        <v>#DIV/0!</v>
      </c>
      <c r="AS34" s="194">
        <f t="shared" si="13"/>
        <v>0.74411764705882355</v>
      </c>
      <c r="AT34" s="195">
        <f t="shared" ref="AT34:AZ34" si="14">AT33/BK22</f>
        <v>0.62205882352941178</v>
      </c>
      <c r="AU34" s="195" t="e">
        <f t="shared" si="14"/>
        <v>#DIV/0!</v>
      </c>
      <c r="AV34" s="195">
        <f t="shared" si="14"/>
        <v>0.72745098039215683</v>
      </c>
      <c r="AW34" s="195">
        <f t="shared" si="14"/>
        <v>0.61960784313725492</v>
      </c>
      <c r="AX34" s="195" t="e">
        <f t="shared" si="14"/>
        <v>#DIV/0!</v>
      </c>
      <c r="AY34" s="195" t="e">
        <f t="shared" si="14"/>
        <v>#DIV/0!</v>
      </c>
      <c r="AZ34" s="195" t="e">
        <f t="shared" si="14"/>
        <v>#DIV/0!</v>
      </c>
      <c r="BA34" s="196">
        <f t="shared" ref="BA34:BG34" si="15">BA33/BK24</f>
        <v>0.76375711574952565</v>
      </c>
      <c r="BB34" s="196" t="e">
        <f t="shared" si="15"/>
        <v>#DIV/0!</v>
      </c>
      <c r="BC34" s="196">
        <f t="shared" si="15"/>
        <v>0.66946778711484589</v>
      </c>
      <c r="BD34" s="196">
        <f t="shared" si="15"/>
        <v>0.61764705882352944</v>
      </c>
      <c r="BE34" s="196">
        <f t="shared" si="15"/>
        <v>0.67647058823529416</v>
      </c>
      <c r="BF34" s="196">
        <f t="shared" si="15"/>
        <v>0.70588235294117652</v>
      </c>
      <c r="BG34" s="196">
        <f t="shared" si="15"/>
        <v>0.76715686274509798</v>
      </c>
      <c r="BH34" s="113" t="e">
        <f>SUM(#REF!)</f>
        <v>#REF!</v>
      </c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2" s="20" customFormat="1" ht="13.5" thickTop="1">
      <c r="B35" s="198"/>
      <c r="L35" s="199"/>
      <c r="BA35" s="200"/>
      <c r="BC35" s="201"/>
      <c r="BE35" s="201"/>
      <c r="BF35" s="201"/>
      <c r="BG35" s="201"/>
      <c r="BH35" s="113" t="e">
        <f>SUM(#REF!)</f>
        <v>#REF!</v>
      </c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2" s="20" customFormat="1" ht="12.75">
      <c r="A36" s="706" t="s">
        <v>117</v>
      </c>
      <c r="B36" s="706"/>
      <c r="C36" s="707"/>
      <c r="D36" s="707"/>
      <c r="E36" s="707"/>
      <c r="F36" s="707"/>
      <c r="G36" s="707"/>
      <c r="H36" s="203"/>
      <c r="I36" s="203"/>
      <c r="J36" s="706"/>
      <c r="K36" s="706"/>
      <c r="L36" s="706"/>
      <c r="M36" s="706"/>
      <c r="N36" s="706"/>
      <c r="O36" s="706"/>
      <c r="P36" s="706"/>
      <c r="Q36" s="706"/>
      <c r="R36" s="706"/>
      <c r="S36" s="706"/>
      <c r="T36" s="706"/>
      <c r="U36" s="706"/>
      <c r="V36" s="706"/>
      <c r="W36" s="706"/>
      <c r="X36" s="706"/>
      <c r="Z36" s="204"/>
      <c r="AA36" s="709" t="s">
        <v>201</v>
      </c>
      <c r="AB36" s="709"/>
      <c r="AC36" s="709"/>
      <c r="AD36" s="709"/>
      <c r="AE36" s="709"/>
      <c r="AF36" s="709"/>
      <c r="AG36" s="709"/>
      <c r="AH36" s="709"/>
      <c r="AI36" s="709"/>
      <c r="AJ36" s="709"/>
      <c r="AK36" s="709"/>
      <c r="AL36" s="709"/>
      <c r="AM36" s="709"/>
      <c r="AN36" s="709"/>
      <c r="AO36" s="709"/>
      <c r="AP36" s="709"/>
      <c r="AQ36" s="709"/>
      <c r="AR36" s="709"/>
      <c r="AS36" s="709"/>
      <c r="AT36" s="709"/>
      <c r="AU36" s="709"/>
      <c r="AV36" s="709"/>
      <c r="AW36" s="709"/>
      <c r="AX36" s="709"/>
      <c r="AY36" s="709"/>
      <c r="AZ36" s="709"/>
      <c r="BA36" s="709"/>
      <c r="BB36" s="709"/>
      <c r="BC36" s="709"/>
      <c r="BD36" s="709"/>
      <c r="BE36" s="709"/>
      <c r="BF36" s="709"/>
      <c r="BG36" s="709"/>
      <c r="BH36" s="113" t="e">
        <f>SUM(#REF!)</f>
        <v>#REF!</v>
      </c>
      <c r="BI36" s="677"/>
      <c r="BJ36" s="678"/>
      <c r="BK36" s="678"/>
      <c r="BL36" s="678"/>
      <c r="BM36" s="678"/>
      <c r="BN36" s="678"/>
      <c r="BO36" s="678"/>
      <c r="BP36" s="678"/>
      <c r="BQ36" s="678"/>
      <c r="BR36" s="678"/>
      <c r="BS36" s="679"/>
      <c r="BT36" s="185"/>
    </row>
    <row r="37" spans="1:72" s="20" customFormat="1" ht="12.75">
      <c r="B37" s="198"/>
      <c r="BH37" s="113" t="e">
        <f>SUM(#REF!)</f>
        <v>#REF!</v>
      </c>
      <c r="BI37" s="677"/>
      <c r="BJ37" s="678"/>
      <c r="BK37" s="678"/>
      <c r="BL37" s="678"/>
      <c r="BM37" s="678"/>
      <c r="BN37" s="678"/>
      <c r="BO37" s="678"/>
      <c r="BP37" s="678"/>
      <c r="BQ37" s="678"/>
      <c r="BR37" s="678"/>
      <c r="BS37" s="679"/>
      <c r="BT37" s="185"/>
    </row>
    <row r="38" spans="1:72" s="20" customFormat="1" ht="12.75">
      <c r="B38" s="206" t="s">
        <v>121</v>
      </c>
      <c r="G38" s="709" t="s">
        <v>122</v>
      </c>
      <c r="H38" s="709"/>
      <c r="I38" s="709"/>
      <c r="J38" s="709"/>
      <c r="K38" s="709"/>
      <c r="L38" s="709"/>
      <c r="M38" s="709"/>
      <c r="N38" s="709"/>
      <c r="O38" s="709"/>
      <c r="P38" s="709"/>
      <c r="Q38" s="709"/>
      <c r="R38" s="709"/>
      <c r="S38" s="709"/>
      <c r="T38" s="709"/>
      <c r="U38" s="709"/>
      <c r="V38" s="709"/>
      <c r="W38" s="709"/>
      <c r="AE38" s="710" t="s">
        <v>202</v>
      </c>
      <c r="AF38" s="710"/>
      <c r="AG38" s="710"/>
      <c r="AH38" s="710"/>
      <c r="AI38" s="710"/>
      <c r="AJ38" s="710"/>
      <c r="AK38" s="710"/>
      <c r="AL38" s="710"/>
      <c r="AM38" s="710"/>
      <c r="AN38" s="710"/>
      <c r="AO38" s="710"/>
      <c r="AP38" s="710"/>
      <c r="AQ38" s="710"/>
      <c r="AR38" s="710"/>
      <c r="AS38" s="710"/>
      <c r="AT38" s="710"/>
      <c r="AU38" s="710"/>
      <c r="AV38" s="710"/>
      <c r="AW38" s="710"/>
      <c r="AX38" s="710"/>
      <c r="AY38" s="710"/>
      <c r="AZ38" s="710"/>
      <c r="BA38" s="710"/>
      <c r="BB38" s="710"/>
      <c r="BC38" s="710"/>
      <c r="BD38" s="710"/>
      <c r="BE38" s="710"/>
      <c r="BF38" s="710"/>
      <c r="BG38" s="710"/>
      <c r="BH38" s="113">
        <f>SUM(BA32:BG32)</f>
        <v>0</v>
      </c>
      <c r="BI38" s="677"/>
      <c r="BJ38" s="678"/>
      <c r="BK38" s="678"/>
      <c r="BL38" s="678"/>
      <c r="BM38" s="678"/>
      <c r="BN38" s="678"/>
      <c r="BO38" s="678"/>
      <c r="BP38" s="678"/>
      <c r="BQ38" s="678"/>
      <c r="BR38" s="678"/>
      <c r="BS38" s="679"/>
      <c r="BT38" s="185"/>
    </row>
    <row r="39" spans="1:72" s="20" customFormat="1" ht="12.75">
      <c r="B39" s="198"/>
      <c r="BH39" s="113"/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</row>
    <row r="40" spans="1:72" s="20" customFormat="1" ht="13.5" thickBot="1">
      <c r="B40" s="198"/>
      <c r="BH40" s="197"/>
      <c r="BI40" s="680"/>
      <c r="BJ40" s="681"/>
      <c r="BK40" s="681"/>
      <c r="BL40" s="681"/>
      <c r="BM40" s="681"/>
      <c r="BN40" s="681"/>
      <c r="BO40" s="681"/>
      <c r="BP40" s="681"/>
      <c r="BQ40" s="681"/>
      <c r="BR40" s="681"/>
      <c r="BS40" s="682"/>
    </row>
    <row r="41" spans="1:72" s="20" customFormat="1" ht="12.75">
      <c r="B41" s="198"/>
    </row>
    <row r="42" spans="1:72" s="20" customFormat="1" ht="12.75">
      <c r="B42" s="198"/>
      <c r="BH42" s="708"/>
      <c r="BI42" s="708"/>
      <c r="BJ42" s="708"/>
      <c r="BK42" s="708"/>
      <c r="BL42" s="708"/>
      <c r="BM42" s="708"/>
      <c r="BN42" s="708"/>
      <c r="BO42" s="205"/>
      <c r="BP42" s="706" t="s">
        <v>120</v>
      </c>
      <c r="BQ42" s="706"/>
      <c r="BR42" s="706"/>
      <c r="BS42" s="706"/>
    </row>
    <row r="43" spans="1:72" s="20" customFormat="1" ht="12.75">
      <c r="B43" s="198"/>
    </row>
    <row r="44" spans="1:72" s="20" customFormat="1">
      <c r="B44" s="198"/>
      <c r="BE44"/>
      <c r="BN44" s="711" t="s">
        <v>124</v>
      </c>
      <c r="BO44" s="711"/>
      <c r="BP44" s="711"/>
      <c r="BQ44" s="711"/>
      <c r="BR44" s="711"/>
      <c r="BS44" s="204"/>
      <c r="BT44" s="204"/>
    </row>
    <row r="45" spans="1:72" s="20" customFormat="1" ht="12.75">
      <c r="A45" s="11"/>
      <c r="B45" s="2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</row>
    <row r="46" spans="1:72" s="20" customFormat="1" ht="15" thickBo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 s="46"/>
      <c r="BI46" s="46"/>
      <c r="BJ46" s="46"/>
      <c r="BR46"/>
    </row>
    <row r="47" spans="1:72" s="20" customFormat="1" ht="15" thickTop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 s="40"/>
      <c r="BI47" s="40"/>
      <c r="BJ47" s="40"/>
      <c r="BK47" s="207" t="str">
        <f>BK15</f>
        <v>a1</v>
      </c>
      <c r="BL47" s="207" t="str">
        <f t="shared" ref="BL47:BQ47" si="16">BL15</f>
        <v>a</v>
      </c>
      <c r="BM47" s="207" t="str">
        <f t="shared" si="16"/>
        <v>b1</v>
      </c>
      <c r="BN47" s="207" t="str">
        <f t="shared" si="16"/>
        <v>b3</v>
      </c>
      <c r="BO47" s="207" t="str">
        <f t="shared" si="16"/>
        <v>c4</v>
      </c>
      <c r="BP47" s="207" t="str">
        <f t="shared" si="16"/>
        <v>d2</v>
      </c>
      <c r="BQ47" s="207" t="str">
        <f t="shared" si="16"/>
        <v>e2</v>
      </c>
      <c r="BR47"/>
      <c r="BS47" s="208"/>
    </row>
    <row r="48" spans="1:72" s="20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 s="209"/>
      <c r="BI48" s="210"/>
      <c r="BJ48" s="210"/>
      <c r="BK48" s="231">
        <v>0.2</v>
      </c>
      <c r="BL48" s="231">
        <v>0.2</v>
      </c>
      <c r="BM48" s="231">
        <v>0.2</v>
      </c>
      <c r="BN48" s="231">
        <v>0.2</v>
      </c>
      <c r="BO48" s="231">
        <v>0.2</v>
      </c>
      <c r="BP48" s="231">
        <v>0.2</v>
      </c>
      <c r="BQ48" s="231">
        <v>0.2</v>
      </c>
      <c r="BR48"/>
    </row>
    <row r="49" spans="1:70" s="20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 s="46"/>
      <c r="BI49" s="212"/>
      <c r="BJ49" s="212"/>
      <c r="BK49" s="231">
        <v>0.8</v>
      </c>
      <c r="BL49" s="231">
        <v>0.8</v>
      </c>
      <c r="BM49" s="231">
        <v>0.8</v>
      </c>
      <c r="BN49" s="231">
        <v>0.8</v>
      </c>
      <c r="BO49" s="231">
        <v>0.8</v>
      </c>
      <c r="BP49" s="231">
        <v>0.8</v>
      </c>
      <c r="BQ49" s="231">
        <v>0.8</v>
      </c>
      <c r="BR49"/>
    </row>
    <row r="50" spans="1:70" s="20" customFormat="1" ht="15" customHeight="1" thickBo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K50" s="213">
        <f>BA34</f>
        <v>0.76375711574952565</v>
      </c>
      <c r="BL50" s="213" t="e">
        <f t="shared" ref="BL50:BQ50" si="17">BB34</f>
        <v>#DIV/0!</v>
      </c>
      <c r="BM50" s="213">
        <f t="shared" si="17"/>
        <v>0.66946778711484589</v>
      </c>
      <c r="BN50" s="213">
        <f t="shared" si="17"/>
        <v>0.61764705882352944</v>
      </c>
      <c r="BO50" s="213">
        <f t="shared" si="17"/>
        <v>0.67647058823529416</v>
      </c>
      <c r="BP50" s="213">
        <f t="shared" si="17"/>
        <v>0.70588235294117652</v>
      </c>
      <c r="BQ50" s="213">
        <f t="shared" si="17"/>
        <v>0.76715686274509798</v>
      </c>
      <c r="BR50"/>
    </row>
    <row r="51" spans="1:70" s="11" customFormat="1" ht="15" thickTop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</row>
  </sheetData>
  <protectedRanges>
    <protectedRange sqref="BH15:BH40 AZ35 B33:BG34 AT15:AW32 AX21:AZ32 E32:AS32 E21:Q31 S21:S22 S23:T24 V21:AS24 S25:AS31" name="نطاق3"/>
    <protectedRange sqref="C36" name="نطاق4_1"/>
    <protectedRange sqref="BK50:BQ50 C28:C32" name="نطاق3_1"/>
    <protectedRange sqref="C15 C21:C23" name="نطاق3_1_1"/>
    <protectedRange sqref="C17:C19" name="نطاق3_1_1_1"/>
    <protectedRange sqref="B15" name="نطاق3_1_2"/>
    <protectedRange sqref="F15:AS15 AX15:BG15 AX16:AZ20 BA16:BG32 D15:D32 E16:Q20 S16:S20 R16:R31 V16:AS20 T16:T22 U16:U24" name="نطاق3_2"/>
    <protectedRange sqref="C10" name="نطاق2_1_1"/>
  </protectedRanges>
  <mergeCells count="60">
    <mergeCell ref="G38:W38"/>
    <mergeCell ref="AE38:BG38"/>
    <mergeCell ref="BH42:BN42"/>
    <mergeCell ref="BP42:BS42"/>
    <mergeCell ref="BN44:BR44"/>
    <mergeCell ref="A33:C33"/>
    <mergeCell ref="A34:C34"/>
    <mergeCell ref="A36:B36"/>
    <mergeCell ref="C36:G36"/>
    <mergeCell ref="J36:X36"/>
    <mergeCell ref="AA36:BG36"/>
    <mergeCell ref="BR22:BS22"/>
    <mergeCell ref="BR23:BS23"/>
    <mergeCell ref="BR24:BS24"/>
    <mergeCell ref="BI26:BN27"/>
    <mergeCell ref="BP26:BS27"/>
    <mergeCell ref="BI29:BS40"/>
    <mergeCell ref="BR21:BS21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BI13:BN13"/>
    <mergeCell ref="BP13:BS13"/>
    <mergeCell ref="BR16:BS16"/>
    <mergeCell ref="BR19:BS19"/>
    <mergeCell ref="BR20:BS20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1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6" width="5.25" customWidth="1"/>
    <col min="7" max="8" width="5.25" bestFit="1" customWidth="1"/>
    <col min="9" max="10" width="5.25" customWidth="1"/>
    <col min="11" max="11" width="5.25" bestFit="1" customWidth="1"/>
    <col min="12" max="12" width="7" bestFit="1" customWidth="1"/>
    <col min="13" max="14" width="4.875" customWidth="1"/>
    <col min="15" max="15" width="4.125" customWidth="1"/>
    <col min="16" max="16" width="6.75" customWidth="1"/>
    <col min="17" max="17" width="7" bestFit="1" customWidth="1"/>
    <col min="18" max="19" width="5.875" bestFit="1" customWidth="1"/>
    <col min="20" max="20" width="7" bestFit="1" customWidth="1"/>
    <col min="21" max="24" width="7" customWidth="1"/>
    <col min="25" max="25" width="5.875" bestFit="1" customWidth="1"/>
    <col min="26" max="26" width="7" bestFit="1" customWidth="1"/>
    <col min="27" max="27" width="5.875" bestFit="1" customWidth="1"/>
    <col min="28" max="28" width="3.625" customWidth="1"/>
    <col min="29" max="29" width="5.875" bestFit="1" customWidth="1"/>
    <col min="30" max="30" width="5.875" customWidth="1"/>
    <col min="31" max="31" width="5.875" bestFit="1" customWidth="1"/>
    <col min="32" max="34" width="5.875" customWidth="1"/>
    <col min="35" max="35" width="5.25" bestFit="1" customWidth="1"/>
    <col min="36" max="59" width="5.25" customWidth="1"/>
    <col min="60" max="61" width="4.25" bestFit="1" customWidth="1"/>
    <col min="62" max="62" width="4.25" customWidth="1"/>
    <col min="63" max="64" width="4.25" bestFit="1" customWidth="1"/>
    <col min="65" max="65" width="5.125" bestFit="1" customWidth="1"/>
    <col min="66" max="67" width="4.25" bestFit="1" customWidth="1"/>
    <col min="68" max="68" width="7.375" bestFit="1" customWidth="1"/>
    <col min="69" max="69" width="5.75" bestFit="1" customWidth="1"/>
    <col min="70" max="70" width="8" bestFit="1" customWidth="1"/>
    <col min="71" max="73" width="8" customWidth="1"/>
    <col min="74" max="74" width="5.25" bestFit="1" customWidth="1"/>
    <col min="75" max="75" width="5.25" customWidth="1"/>
    <col min="76" max="76" width="5.25" bestFit="1" customWidth="1"/>
    <col min="77" max="78" width="5.25" customWidth="1"/>
    <col min="79" max="80" width="5.25" bestFit="1" customWidth="1"/>
  </cols>
  <sheetData>
    <row r="1" spans="1:82" ht="15">
      <c r="A1" s="629" t="s">
        <v>0</v>
      </c>
      <c r="B1" s="629"/>
      <c r="C1" s="629"/>
      <c r="D1" s="629"/>
      <c r="E1" s="629"/>
      <c r="F1" s="629"/>
      <c r="G1" s="629"/>
      <c r="H1" s="629"/>
      <c r="I1" s="1"/>
      <c r="J1" s="1"/>
      <c r="T1" s="2"/>
      <c r="U1" s="2"/>
      <c r="V1" s="2"/>
      <c r="W1" s="2"/>
      <c r="X1" s="2"/>
      <c r="Y1" s="630"/>
      <c r="Z1" s="630"/>
      <c r="AA1" s="630"/>
      <c r="AB1" s="630"/>
      <c r="AC1" s="2"/>
      <c r="AD1" s="2"/>
      <c r="AE1" s="2"/>
      <c r="AF1" s="2"/>
      <c r="AG1" s="2"/>
      <c r="AH1" s="2"/>
      <c r="BP1" s="631"/>
      <c r="BQ1" s="631"/>
      <c r="BR1" s="631"/>
      <c r="BS1" s="631"/>
      <c r="BT1" s="631"/>
      <c r="BU1" s="631"/>
      <c r="BV1" s="631"/>
      <c r="BW1" s="631"/>
      <c r="BX1" s="631"/>
      <c r="BY1" s="631"/>
      <c r="BZ1" s="631"/>
      <c r="CA1" s="631"/>
      <c r="CB1" s="631"/>
      <c r="CC1" s="631"/>
      <c r="CD1" s="3"/>
    </row>
    <row r="2" spans="1:82" ht="15">
      <c r="A2" s="629" t="s">
        <v>1</v>
      </c>
      <c r="B2" s="629"/>
      <c r="C2" s="629"/>
      <c r="D2" s="629"/>
      <c r="E2" s="629"/>
      <c r="F2" s="629"/>
      <c r="G2" s="629"/>
      <c r="H2" s="629"/>
      <c r="I2" s="1"/>
      <c r="J2" s="1"/>
      <c r="T2" s="2"/>
      <c r="U2" s="2"/>
      <c r="V2" s="2"/>
      <c r="W2" s="2"/>
      <c r="X2" s="2"/>
      <c r="Y2" s="630"/>
      <c r="Z2" s="630"/>
      <c r="AA2" s="630"/>
      <c r="AB2" s="630"/>
      <c r="AC2" s="2"/>
      <c r="AD2" s="2"/>
      <c r="AE2" s="2"/>
      <c r="AF2" s="2"/>
      <c r="AG2" s="2"/>
      <c r="AH2" s="2"/>
      <c r="BP2" s="629"/>
      <c r="BQ2" s="629"/>
      <c r="BR2" s="629"/>
      <c r="BS2" s="629"/>
      <c r="BT2" s="629"/>
      <c r="BU2" s="629"/>
      <c r="BV2" s="629"/>
      <c r="BW2" s="629"/>
      <c r="BX2" s="629"/>
      <c r="BY2" s="629"/>
      <c r="BZ2" s="629"/>
      <c r="CA2" s="629"/>
      <c r="CB2" s="629"/>
      <c r="CC2" s="629"/>
      <c r="CD2" s="4"/>
    </row>
    <row r="3" spans="1:82">
      <c r="A3" s="632" t="s">
        <v>2</v>
      </c>
      <c r="B3" s="632"/>
      <c r="C3" s="632"/>
      <c r="D3" s="632"/>
      <c r="E3" s="632"/>
      <c r="F3" s="632"/>
      <c r="G3" s="632"/>
      <c r="H3" s="632"/>
      <c r="I3" s="5"/>
      <c r="J3" s="5"/>
      <c r="T3" s="2"/>
      <c r="U3" s="2"/>
      <c r="V3" s="2"/>
      <c r="W3" s="2"/>
      <c r="X3" s="2"/>
      <c r="Y3" s="630"/>
      <c r="Z3" s="630"/>
      <c r="AA3" s="630"/>
      <c r="AB3" s="630"/>
      <c r="AC3" s="2"/>
      <c r="AD3" s="2"/>
      <c r="AE3" s="2"/>
      <c r="AF3" s="2"/>
      <c r="AG3" s="2"/>
      <c r="AH3" s="2"/>
      <c r="BP3" s="633"/>
      <c r="BQ3" s="633"/>
      <c r="BR3" s="633"/>
      <c r="BS3" s="633"/>
      <c r="BT3" s="633"/>
      <c r="BU3" s="633"/>
      <c r="BV3" s="633"/>
      <c r="BW3" s="633"/>
      <c r="BX3" s="633"/>
      <c r="BY3" s="633"/>
      <c r="BZ3" s="633"/>
      <c r="CA3" s="633"/>
      <c r="CB3" s="633"/>
      <c r="CC3" s="633"/>
      <c r="CD3" s="6"/>
    </row>
    <row r="4" spans="1:8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</row>
    <row r="5" spans="1:8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  <c r="BX5" s="634"/>
      <c r="BY5" s="634"/>
      <c r="BZ5" s="634"/>
      <c r="CA5" s="634"/>
      <c r="CB5" s="634"/>
      <c r="CC5" s="634"/>
    </row>
    <row r="6" spans="1:8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  <c r="BX6" s="634"/>
      <c r="BY6" s="634"/>
      <c r="BZ6" s="634"/>
      <c r="CA6" s="634"/>
      <c r="CB6" s="634"/>
      <c r="CC6" s="634"/>
    </row>
    <row r="7" spans="1:8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635"/>
    </row>
    <row r="8" spans="1:8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6"/>
      <c r="S8" s="16"/>
      <c r="T8" s="636" t="s">
        <v>5</v>
      </c>
      <c r="U8" s="636"/>
      <c r="V8" s="636"/>
      <c r="W8" s="636"/>
      <c r="X8" s="636"/>
      <c r="Y8" s="636"/>
      <c r="Z8" s="17" t="s">
        <v>6</v>
      </c>
      <c r="AA8" s="18" t="s">
        <v>7</v>
      </c>
      <c r="AB8" s="19" t="s">
        <v>8</v>
      </c>
      <c r="AC8" s="19" t="s">
        <v>9</v>
      </c>
      <c r="AD8" s="19"/>
      <c r="AE8" s="19" t="s">
        <v>10</v>
      </c>
      <c r="AF8" s="19" t="s">
        <v>11</v>
      </c>
      <c r="AG8" s="19" t="s">
        <v>12</v>
      </c>
      <c r="AH8" s="19" t="s">
        <v>13</v>
      </c>
      <c r="AI8" s="17" t="s">
        <v>14</v>
      </c>
      <c r="AJ8" s="17" t="s">
        <v>15</v>
      </c>
      <c r="AK8" s="17" t="s">
        <v>16</v>
      </c>
      <c r="AL8" s="17"/>
      <c r="AM8" s="17" t="s">
        <v>17</v>
      </c>
      <c r="AN8" s="17" t="s">
        <v>18</v>
      </c>
      <c r="AO8" s="17" t="s">
        <v>19</v>
      </c>
      <c r="AP8" s="17" t="s">
        <v>20</v>
      </c>
      <c r="AQ8" s="17" t="s">
        <v>21</v>
      </c>
      <c r="AR8" s="17" t="s">
        <v>22</v>
      </c>
      <c r="AS8" s="636" t="s">
        <v>23</v>
      </c>
      <c r="AT8" s="636"/>
      <c r="AU8" s="636"/>
      <c r="AV8" s="636"/>
      <c r="AW8" s="636"/>
      <c r="BP8" s="635"/>
    </row>
    <row r="9" spans="1:82" s="20" customFormat="1" ht="20.25" customHeight="1" thickTop="1" thickBot="1">
      <c r="A9" s="637" t="s">
        <v>24</v>
      </c>
      <c r="B9" s="638"/>
      <c r="C9" s="21" t="s">
        <v>623</v>
      </c>
      <c r="D9" s="639" t="s">
        <v>624</v>
      </c>
      <c r="E9" s="640"/>
      <c r="F9" s="640"/>
      <c r="G9" s="640"/>
      <c r="H9" s="641" t="s">
        <v>27</v>
      </c>
      <c r="I9" s="640"/>
      <c r="J9" s="640"/>
      <c r="K9" s="640"/>
      <c r="L9" s="640"/>
      <c r="M9" s="642"/>
      <c r="N9" s="642"/>
      <c r="O9" s="642"/>
      <c r="P9" s="642"/>
      <c r="Q9" s="643"/>
      <c r="R9" s="22"/>
      <c r="S9" s="22"/>
      <c r="T9" s="636"/>
      <c r="U9" s="636"/>
      <c r="V9" s="636"/>
      <c r="W9" s="636"/>
      <c r="X9" s="636"/>
      <c r="Y9" s="636"/>
      <c r="Z9" s="23" t="s">
        <v>28</v>
      </c>
      <c r="AA9" s="24" t="s">
        <v>28</v>
      </c>
      <c r="AB9" s="24" t="s">
        <v>28</v>
      </c>
      <c r="AC9" s="19"/>
      <c r="AD9" s="19"/>
      <c r="AE9" s="19" t="s">
        <v>28</v>
      </c>
      <c r="AF9" s="19" t="s">
        <v>28</v>
      </c>
      <c r="AG9" s="19"/>
      <c r="AH9" s="19"/>
      <c r="AI9" s="18"/>
      <c r="AJ9" s="18"/>
      <c r="AK9" s="18"/>
      <c r="AL9" s="18"/>
      <c r="AM9" s="18" t="s">
        <v>28</v>
      </c>
      <c r="AN9" s="18" t="s">
        <v>28</v>
      </c>
      <c r="AO9" s="18"/>
      <c r="AP9" s="18"/>
      <c r="AQ9" s="18" t="s">
        <v>28</v>
      </c>
      <c r="AR9" s="18"/>
      <c r="AS9" s="636"/>
      <c r="AT9" s="636"/>
      <c r="AU9" s="636"/>
      <c r="AV9" s="636"/>
      <c r="AW9" s="636"/>
      <c r="BP9" s="644"/>
      <c r="BQ9" s="644"/>
      <c r="BR9" s="644"/>
      <c r="BS9" s="25"/>
      <c r="BT9" s="25"/>
      <c r="BU9" s="25"/>
      <c r="BV9" s="26"/>
      <c r="BW9" s="26">
        <v>230</v>
      </c>
      <c r="BX9" s="26"/>
      <c r="BY9" s="26"/>
      <c r="BZ9" s="26"/>
      <c r="CA9" s="644" t="s">
        <v>30</v>
      </c>
      <c r="CB9" s="644"/>
      <c r="CC9" s="645"/>
    </row>
    <row r="10" spans="1:82" s="20" customFormat="1" ht="17.25" thickTop="1" thickBot="1">
      <c r="A10" s="652" t="s">
        <v>31</v>
      </c>
      <c r="B10" s="653"/>
      <c r="C10" s="28" t="s">
        <v>625</v>
      </c>
      <c r="D10" s="654" t="s">
        <v>625</v>
      </c>
      <c r="E10" s="655"/>
      <c r="F10" s="655"/>
      <c r="G10" s="655"/>
      <c r="H10" s="654" t="s">
        <v>33</v>
      </c>
      <c r="I10" s="655"/>
      <c r="J10" s="655"/>
      <c r="K10" s="655"/>
      <c r="L10" s="655"/>
      <c r="M10" s="656"/>
      <c r="N10" s="656"/>
      <c r="O10" s="656"/>
      <c r="P10" s="656"/>
      <c r="Q10" s="657"/>
      <c r="R10" s="29"/>
      <c r="S10" s="30"/>
      <c r="T10" s="31"/>
      <c r="U10" s="31"/>
      <c r="V10" s="31"/>
      <c r="W10" s="31"/>
      <c r="X10" s="31"/>
      <c r="Y10" s="31"/>
      <c r="Z10" s="31"/>
      <c r="AA10" s="31"/>
      <c r="AB10" s="32"/>
      <c r="AC10" s="33"/>
      <c r="AD10" s="33"/>
      <c r="AE10" s="33"/>
      <c r="AF10" s="33"/>
      <c r="AG10" s="33"/>
      <c r="AH10" s="33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5"/>
      <c r="BP10" s="658"/>
      <c r="BQ10" s="658"/>
      <c r="BR10" s="658"/>
      <c r="BS10" s="36"/>
      <c r="BT10" s="36"/>
      <c r="BU10" s="36"/>
      <c r="BV10" s="37"/>
      <c r="BW10" s="37">
        <v>22</v>
      </c>
      <c r="BX10" s="37"/>
      <c r="BY10" s="37"/>
      <c r="BZ10" s="37"/>
      <c r="CA10" s="658" t="s">
        <v>34</v>
      </c>
      <c r="CB10" s="658"/>
      <c r="CC10" s="659"/>
    </row>
    <row r="11" spans="1:82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9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650"/>
      <c r="BK11" s="650"/>
      <c r="BL11" s="650"/>
      <c r="BM11" s="650"/>
      <c r="BN11" s="650"/>
      <c r="BO11" s="650"/>
      <c r="BP11" s="39"/>
      <c r="BQ11" s="651" t="s">
        <v>38</v>
      </c>
      <c r="BR11" s="651"/>
      <c r="BS11" s="651"/>
      <c r="BT11" s="651"/>
      <c r="BU11" s="651"/>
      <c r="BV11" s="651"/>
      <c r="BW11" s="40"/>
      <c r="BX11" s="41"/>
      <c r="BY11" s="41"/>
      <c r="BZ11" s="41"/>
      <c r="CA11" s="651" t="s">
        <v>131</v>
      </c>
      <c r="CB11" s="651"/>
      <c r="CC11" s="651"/>
    </row>
    <row r="12" spans="1:8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0"/>
      <c r="BJ12" s="660"/>
      <c r="BK12" s="660"/>
      <c r="BL12" s="660"/>
      <c r="BM12" s="660"/>
      <c r="BN12" s="660"/>
      <c r="BO12" s="661"/>
      <c r="BP12" s="44"/>
      <c r="BQ12" s="45"/>
      <c r="BR12" s="45"/>
      <c r="BS12" s="45"/>
      <c r="BT12" s="45"/>
      <c r="BU12" s="45"/>
      <c r="BV12" s="45"/>
      <c r="BW12" s="45"/>
      <c r="BX12" s="662"/>
      <c r="BY12" s="662"/>
      <c r="BZ12" s="662"/>
      <c r="CA12" s="662"/>
      <c r="CB12" s="662"/>
      <c r="CC12" s="662"/>
      <c r="CD12" s="46"/>
    </row>
    <row r="13" spans="1:8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7"/>
      <c r="G13" s="668"/>
      <c r="H13" s="668"/>
      <c r="I13" s="669"/>
      <c r="J13" s="669"/>
      <c r="K13" s="670"/>
      <c r="L13" s="667" t="s">
        <v>44</v>
      </c>
      <c r="M13" s="667"/>
      <c r="N13" s="667"/>
      <c r="O13" s="667"/>
      <c r="P13" s="667"/>
      <c r="Q13" s="668"/>
      <c r="R13" s="668"/>
      <c r="S13" s="670"/>
      <c r="T13" s="671" t="s">
        <v>132</v>
      </c>
      <c r="U13" s="671"/>
      <c r="V13" s="671"/>
      <c r="W13" s="671"/>
      <c r="X13" s="671"/>
      <c r="Y13" s="671"/>
      <c r="Z13" s="671"/>
      <c r="AA13" s="672"/>
      <c r="AB13" s="671" t="s">
        <v>46</v>
      </c>
      <c r="AC13" s="671"/>
      <c r="AD13" s="671"/>
      <c r="AE13" s="671"/>
      <c r="AF13" s="671"/>
      <c r="AG13" s="671"/>
      <c r="AH13" s="671"/>
      <c r="AI13" s="672"/>
      <c r="AJ13" s="47"/>
      <c r="AK13" s="48"/>
      <c r="AL13" s="48"/>
      <c r="AM13" s="48"/>
      <c r="AN13" s="48"/>
      <c r="AO13" s="48" t="s">
        <v>133</v>
      </c>
      <c r="AP13" s="48"/>
      <c r="AQ13" s="48"/>
      <c r="AR13" s="49"/>
      <c r="AS13" s="50"/>
      <c r="AT13" s="50"/>
      <c r="AU13" s="50" t="s">
        <v>48</v>
      </c>
      <c r="AV13" s="50"/>
      <c r="AW13" s="50"/>
      <c r="AX13" s="50"/>
      <c r="AY13" s="51"/>
      <c r="AZ13" s="56"/>
      <c r="BA13" s="53"/>
      <c r="BB13" s="53"/>
      <c r="BC13" s="53" t="s">
        <v>49</v>
      </c>
      <c r="BD13" s="53"/>
      <c r="BE13" s="54"/>
      <c r="BF13" s="54"/>
      <c r="BG13" s="55"/>
      <c r="BH13" s="673" t="s">
        <v>50</v>
      </c>
      <c r="BI13" s="671"/>
      <c r="BJ13" s="728"/>
      <c r="BK13" s="671"/>
      <c r="BL13" s="671"/>
      <c r="BM13" s="671"/>
      <c r="BN13" s="671"/>
      <c r="BO13" s="672"/>
      <c r="BP13" s="57"/>
      <c r="BQ13" s="683" t="s">
        <v>51</v>
      </c>
      <c r="BR13" s="684"/>
      <c r="BS13" s="684"/>
      <c r="BT13" s="684"/>
      <c r="BU13" s="684"/>
      <c r="BV13" s="684"/>
      <c r="BW13" s="58"/>
      <c r="BX13" s="684" t="s">
        <v>52</v>
      </c>
      <c r="BY13" s="684"/>
      <c r="BZ13" s="684"/>
      <c r="CA13" s="684"/>
      <c r="CB13" s="684"/>
      <c r="CC13" s="685"/>
    </row>
    <row r="14" spans="1:82" s="20" customFormat="1" thickTop="1" thickBot="1">
      <c r="A14" s="664"/>
      <c r="B14" s="664"/>
      <c r="C14" s="666"/>
      <c r="D14" s="59" t="s">
        <v>6</v>
      </c>
      <c r="E14" s="59" t="s">
        <v>7</v>
      </c>
      <c r="F14" s="59" t="s">
        <v>8</v>
      </c>
      <c r="G14" s="60" t="s">
        <v>10</v>
      </c>
      <c r="H14" s="60" t="s">
        <v>11</v>
      </c>
      <c r="I14" s="61" t="s">
        <v>17</v>
      </c>
      <c r="J14" s="61" t="s">
        <v>18</v>
      </c>
      <c r="K14" s="62" t="s">
        <v>21</v>
      </c>
      <c r="L14" s="59" t="s">
        <v>6</v>
      </c>
      <c r="M14" s="59" t="s">
        <v>7</v>
      </c>
      <c r="N14" s="59" t="s">
        <v>8</v>
      </c>
      <c r="O14" s="59" t="s">
        <v>10</v>
      </c>
      <c r="P14" s="59" t="s">
        <v>11</v>
      </c>
      <c r="Q14" s="60" t="s">
        <v>17</v>
      </c>
      <c r="R14" s="60" t="s">
        <v>18</v>
      </c>
      <c r="S14" s="62" t="s">
        <v>21</v>
      </c>
      <c r="T14" s="59" t="s">
        <v>6</v>
      </c>
      <c r="U14" s="59" t="s">
        <v>7</v>
      </c>
      <c r="V14" s="365" t="s">
        <v>8</v>
      </c>
      <c r="W14" s="59" t="s">
        <v>10</v>
      </c>
      <c r="X14" s="59" t="s">
        <v>11</v>
      </c>
      <c r="Y14" s="60" t="s">
        <v>17</v>
      </c>
      <c r="Z14" s="60" t="s">
        <v>18</v>
      </c>
      <c r="AA14" s="62" t="s">
        <v>21</v>
      </c>
      <c r="AB14" s="59" t="s">
        <v>6</v>
      </c>
      <c r="AC14" s="60" t="s">
        <v>7</v>
      </c>
      <c r="AD14" s="60" t="s">
        <v>8</v>
      </c>
      <c r="AE14" s="60" t="s">
        <v>10</v>
      </c>
      <c r="AF14" s="61" t="s">
        <v>11</v>
      </c>
      <c r="AG14" s="61" t="s">
        <v>17</v>
      </c>
      <c r="AH14" s="61" t="s">
        <v>18</v>
      </c>
      <c r="AI14" s="63" t="s">
        <v>21</v>
      </c>
      <c r="AJ14" s="64" t="s">
        <v>6</v>
      </c>
      <c r="AK14" s="65" t="s">
        <v>7</v>
      </c>
      <c r="AL14" s="65" t="s">
        <v>8</v>
      </c>
      <c r="AM14" s="65" t="s">
        <v>10</v>
      </c>
      <c r="AN14" s="65" t="s">
        <v>11</v>
      </c>
      <c r="AO14" s="282" t="s">
        <v>17</v>
      </c>
      <c r="AP14" s="282" t="s">
        <v>18</v>
      </c>
      <c r="AQ14" s="65" t="s">
        <v>21</v>
      </c>
      <c r="AR14" s="64" t="s">
        <v>6</v>
      </c>
      <c r="AS14" s="65" t="s">
        <v>7</v>
      </c>
      <c r="AT14" s="65" t="s">
        <v>8</v>
      </c>
      <c r="AU14" s="65" t="s">
        <v>10</v>
      </c>
      <c r="AV14" s="65" t="s">
        <v>11</v>
      </c>
      <c r="AW14" s="65" t="s">
        <v>17</v>
      </c>
      <c r="AX14" s="65" t="s">
        <v>18</v>
      </c>
      <c r="AY14" s="66" t="s">
        <v>21</v>
      </c>
      <c r="AZ14" s="67" t="s">
        <v>6</v>
      </c>
      <c r="BA14" s="68" t="s">
        <v>7</v>
      </c>
      <c r="BB14" s="67" t="s">
        <v>8</v>
      </c>
      <c r="BC14" s="67" t="s">
        <v>10</v>
      </c>
      <c r="BD14" s="69" t="s">
        <v>11</v>
      </c>
      <c r="BE14" s="61" t="s">
        <v>17</v>
      </c>
      <c r="BF14" s="61" t="s">
        <v>18</v>
      </c>
      <c r="BG14" s="62" t="s">
        <v>21</v>
      </c>
      <c r="BH14" s="67" t="s">
        <v>6</v>
      </c>
      <c r="BI14" s="68" t="s">
        <v>7</v>
      </c>
      <c r="BJ14" s="435" t="s">
        <v>8</v>
      </c>
      <c r="BK14" s="67" t="s">
        <v>10</v>
      </c>
      <c r="BL14" s="69" t="s">
        <v>11</v>
      </c>
      <c r="BM14" s="61" t="s">
        <v>17</v>
      </c>
      <c r="BN14" s="61" t="s">
        <v>18</v>
      </c>
      <c r="BO14" s="62" t="s">
        <v>21</v>
      </c>
      <c r="BP14" s="57" t="s">
        <v>53</v>
      </c>
    </row>
    <row r="15" spans="1:82" s="20" customFormat="1" ht="15.75" thickTop="1" thickBot="1">
      <c r="A15" s="215">
        <v>1</v>
      </c>
      <c r="B15" s="366">
        <v>331202285</v>
      </c>
      <c r="C15" s="237" t="s">
        <v>595</v>
      </c>
      <c r="D15" s="98">
        <v>2</v>
      </c>
      <c r="E15" s="98">
        <v>1</v>
      </c>
      <c r="F15" s="98">
        <v>2.5</v>
      </c>
      <c r="G15" s="98">
        <v>1</v>
      </c>
      <c r="H15" s="98">
        <v>2</v>
      </c>
      <c r="I15" s="99"/>
      <c r="J15" s="99"/>
      <c r="K15" s="217"/>
      <c r="L15" s="98">
        <v>1.5</v>
      </c>
      <c r="M15" s="98">
        <v>0.5</v>
      </c>
      <c r="N15" s="98">
        <v>0</v>
      </c>
      <c r="O15" s="98">
        <v>1</v>
      </c>
      <c r="P15" s="98">
        <v>3</v>
      </c>
      <c r="Q15" s="89"/>
      <c r="R15" s="89"/>
      <c r="S15" s="133"/>
      <c r="T15" s="242">
        <v>0</v>
      </c>
      <c r="U15" s="84"/>
      <c r="V15" s="89"/>
      <c r="W15" s="436">
        <v>0</v>
      </c>
      <c r="X15" s="242"/>
      <c r="Y15" s="89"/>
      <c r="Z15" s="89"/>
      <c r="AA15" s="133"/>
      <c r="AB15" s="84"/>
      <c r="AC15" s="89"/>
      <c r="AD15" s="89"/>
      <c r="AE15" s="89"/>
      <c r="AF15" s="90"/>
      <c r="AG15" s="90"/>
      <c r="AH15" s="90"/>
      <c r="AI15" s="242">
        <v>5</v>
      </c>
      <c r="AJ15" s="106"/>
      <c r="AK15" s="99"/>
      <c r="AL15" s="99"/>
      <c r="AM15" s="99"/>
      <c r="AN15" s="99"/>
      <c r="AO15" s="367">
        <v>1</v>
      </c>
      <c r="AP15" s="367">
        <v>1.5</v>
      </c>
      <c r="AQ15" s="99"/>
      <c r="AR15" s="219"/>
      <c r="AS15" s="99"/>
      <c r="AT15" s="99"/>
      <c r="AU15" s="99"/>
      <c r="AV15" s="99"/>
      <c r="AW15" s="99"/>
      <c r="AX15" s="99"/>
      <c r="AY15" s="242">
        <v>16.5</v>
      </c>
      <c r="AZ15" s="242">
        <v>11.5</v>
      </c>
      <c r="BA15" s="242"/>
      <c r="BB15" s="242">
        <v>4.5</v>
      </c>
      <c r="BC15" s="242"/>
      <c r="BD15" s="242">
        <v>11.5</v>
      </c>
      <c r="BE15" s="242"/>
      <c r="BF15" s="242"/>
      <c r="BG15" s="242"/>
      <c r="BH15" s="242">
        <f>AZ15+AR15+AJ15+AB15+T15+L15+D15</f>
        <v>15</v>
      </c>
      <c r="BI15" s="242">
        <f t="shared" ref="BI15:BO30" si="0">BA15+AS15+AK15+AC15+U15+M15+E15</f>
        <v>1.5</v>
      </c>
      <c r="BJ15" s="242">
        <f t="shared" si="0"/>
        <v>7</v>
      </c>
      <c r="BK15" s="242">
        <f t="shared" si="0"/>
        <v>2</v>
      </c>
      <c r="BL15" s="242">
        <f t="shared" si="0"/>
        <v>16.5</v>
      </c>
      <c r="BM15" s="242">
        <f t="shared" si="0"/>
        <v>1</v>
      </c>
      <c r="BN15" s="242">
        <f t="shared" si="0"/>
        <v>1.5</v>
      </c>
      <c r="BO15" s="242">
        <f t="shared" si="0"/>
        <v>21.5</v>
      </c>
      <c r="BP15" s="113">
        <f>SUM(BH15:BO15)</f>
        <v>66</v>
      </c>
      <c r="BQ15" s="114" t="s">
        <v>50</v>
      </c>
      <c r="BR15" s="116" t="s">
        <v>6</v>
      </c>
      <c r="BS15" s="116" t="s">
        <v>7</v>
      </c>
      <c r="BT15" s="116" t="s">
        <v>8</v>
      </c>
      <c r="BU15" s="116" t="s">
        <v>10</v>
      </c>
      <c r="BV15" s="117" t="s">
        <v>11</v>
      </c>
      <c r="BW15" s="117" t="s">
        <v>17</v>
      </c>
      <c r="BX15" s="117" t="s">
        <v>18</v>
      </c>
      <c r="BY15" s="118"/>
      <c r="BZ15" s="118"/>
      <c r="CA15" s="119" t="s">
        <v>21</v>
      </c>
      <c r="CB15" s="40"/>
      <c r="CC15" s="40"/>
    </row>
    <row r="16" spans="1:82" s="20" customFormat="1" ht="15.75" thickTop="1" thickBot="1">
      <c r="A16" s="215">
        <v>2</v>
      </c>
      <c r="B16" s="366">
        <v>331202574</v>
      </c>
      <c r="C16" s="370" t="s">
        <v>596</v>
      </c>
      <c r="D16" s="98">
        <v>2</v>
      </c>
      <c r="E16" s="98">
        <v>1</v>
      </c>
      <c r="F16" s="98">
        <v>1.5</v>
      </c>
      <c r="G16" s="98">
        <v>1</v>
      </c>
      <c r="H16" s="98">
        <v>2</v>
      </c>
      <c r="I16" s="90"/>
      <c r="J16" s="90"/>
      <c r="K16" s="133"/>
      <c r="L16" s="98">
        <v>2</v>
      </c>
      <c r="M16" s="98">
        <v>2.5</v>
      </c>
      <c r="N16" s="98">
        <v>0.5</v>
      </c>
      <c r="O16" s="98">
        <v>0.5</v>
      </c>
      <c r="P16" s="98">
        <v>2.5</v>
      </c>
      <c r="Q16" s="89"/>
      <c r="R16" s="89"/>
      <c r="S16" s="133"/>
      <c r="T16" s="242">
        <v>1</v>
      </c>
      <c r="U16" s="84"/>
      <c r="V16" s="89"/>
      <c r="W16" s="436">
        <v>1</v>
      </c>
      <c r="X16" s="242"/>
      <c r="Y16" s="89"/>
      <c r="Z16" s="89"/>
      <c r="AA16" s="133"/>
      <c r="AB16" s="84"/>
      <c r="AC16" s="89"/>
      <c r="AD16" s="89"/>
      <c r="AE16" s="89"/>
      <c r="AF16" s="90"/>
      <c r="AG16" s="90"/>
      <c r="AH16" s="90"/>
      <c r="AI16" s="242">
        <v>5</v>
      </c>
      <c r="AJ16" s="132"/>
      <c r="AK16" s="90"/>
      <c r="AL16" s="90"/>
      <c r="AM16" s="90"/>
      <c r="AN16" s="90"/>
      <c r="AO16" s="367">
        <v>1</v>
      </c>
      <c r="AP16" s="367">
        <v>1.5</v>
      </c>
      <c r="AQ16" s="90"/>
      <c r="AR16" s="224"/>
      <c r="AS16" s="90"/>
      <c r="AT16" s="90"/>
      <c r="AU16" s="90"/>
      <c r="AV16" s="90"/>
      <c r="AW16" s="90"/>
      <c r="AX16" s="90"/>
      <c r="AY16" s="242">
        <v>16</v>
      </c>
      <c r="AZ16" s="242">
        <v>12.5</v>
      </c>
      <c r="BA16" s="242"/>
      <c r="BB16" s="242">
        <v>6.5</v>
      </c>
      <c r="BC16" s="242"/>
      <c r="BD16" s="242">
        <v>15</v>
      </c>
      <c r="BE16" s="242"/>
      <c r="BF16" s="242"/>
      <c r="BG16" s="242"/>
      <c r="BH16" s="242">
        <f t="shared" ref="BH16:BO37" si="1">AZ16+AR16+AJ16+AB16+T16+L16+D16</f>
        <v>17.5</v>
      </c>
      <c r="BI16" s="242">
        <f t="shared" si="0"/>
        <v>3.5</v>
      </c>
      <c r="BJ16" s="242">
        <f t="shared" si="0"/>
        <v>8.5</v>
      </c>
      <c r="BK16" s="242">
        <f t="shared" si="0"/>
        <v>2.5</v>
      </c>
      <c r="BL16" s="242">
        <f t="shared" si="0"/>
        <v>19.5</v>
      </c>
      <c r="BM16" s="242">
        <f t="shared" si="0"/>
        <v>1</v>
      </c>
      <c r="BN16" s="242">
        <f t="shared" si="0"/>
        <v>1.5</v>
      </c>
      <c r="BO16" s="242">
        <f t="shared" si="0"/>
        <v>21</v>
      </c>
      <c r="BP16" s="113">
        <f>SUM(BH16:BO16)</f>
        <v>75</v>
      </c>
      <c r="BQ16" s="134">
        <f t="shared" ref="BQ16:BQ22" si="2">SUM(BR16:CA16)</f>
        <v>2</v>
      </c>
      <c r="BR16" s="136">
        <v>1</v>
      </c>
      <c r="BS16" s="136"/>
      <c r="BT16" s="136"/>
      <c r="BU16" s="136">
        <v>1</v>
      </c>
      <c r="BV16" s="136"/>
      <c r="BW16" s="136"/>
      <c r="BX16" s="136"/>
      <c r="BY16" s="136"/>
      <c r="BZ16" s="136"/>
      <c r="CA16" s="136"/>
      <c r="CB16" s="686" t="s">
        <v>47</v>
      </c>
      <c r="CC16" s="687"/>
    </row>
    <row r="17" spans="1:81" s="20" customFormat="1" ht="15.75" thickTop="1" thickBot="1">
      <c r="A17" s="215">
        <v>3</v>
      </c>
      <c r="B17" s="366">
        <v>331202934</v>
      </c>
      <c r="C17" s="370" t="s">
        <v>135</v>
      </c>
      <c r="D17" s="98">
        <v>1.5</v>
      </c>
      <c r="E17" s="98">
        <v>0</v>
      </c>
      <c r="F17" s="98">
        <v>0.5</v>
      </c>
      <c r="G17" s="98">
        <v>0</v>
      </c>
      <c r="H17" s="98">
        <v>1.5</v>
      </c>
      <c r="I17" s="99"/>
      <c r="J17" s="99"/>
      <c r="K17" s="107"/>
      <c r="L17" s="98">
        <v>0</v>
      </c>
      <c r="M17" s="98">
        <v>1</v>
      </c>
      <c r="N17" s="98">
        <v>0</v>
      </c>
      <c r="O17" s="98">
        <v>0</v>
      </c>
      <c r="P17" s="98">
        <v>1</v>
      </c>
      <c r="Q17" s="89"/>
      <c r="R17" s="89"/>
      <c r="S17" s="133"/>
      <c r="T17" s="242">
        <v>0</v>
      </c>
      <c r="U17" s="84"/>
      <c r="V17" s="89"/>
      <c r="W17" s="436">
        <v>0</v>
      </c>
      <c r="X17" s="242"/>
      <c r="Y17" s="89"/>
      <c r="Z17" s="89"/>
      <c r="AA17" s="133"/>
      <c r="AB17" s="84"/>
      <c r="AC17" s="89"/>
      <c r="AD17" s="89"/>
      <c r="AE17" s="89"/>
      <c r="AF17" s="90"/>
      <c r="AG17" s="90"/>
      <c r="AH17" s="90"/>
      <c r="AI17" s="242">
        <v>5</v>
      </c>
      <c r="AJ17" s="132"/>
      <c r="AK17" s="90"/>
      <c r="AL17" s="90"/>
      <c r="AM17" s="90"/>
      <c r="AN17" s="90"/>
      <c r="AO17" s="367">
        <v>0.5</v>
      </c>
      <c r="AP17" s="367">
        <v>1</v>
      </c>
      <c r="AQ17" s="90"/>
      <c r="AR17" s="224"/>
      <c r="AS17" s="90"/>
      <c r="AT17" s="90"/>
      <c r="AU17" s="90"/>
      <c r="AV17" s="90"/>
      <c r="AW17" s="90"/>
      <c r="AX17" s="90"/>
      <c r="AY17" s="242">
        <v>7.5</v>
      </c>
      <c r="AZ17" s="242">
        <v>7</v>
      </c>
      <c r="BA17" s="242"/>
      <c r="BB17" s="242">
        <v>3</v>
      </c>
      <c r="BC17" s="242"/>
      <c r="BD17" s="242">
        <v>3.5</v>
      </c>
      <c r="BE17" s="242"/>
      <c r="BF17" s="242"/>
      <c r="BG17" s="242"/>
      <c r="BH17" s="242">
        <f t="shared" si="1"/>
        <v>8.5</v>
      </c>
      <c r="BI17" s="242">
        <f t="shared" si="0"/>
        <v>1</v>
      </c>
      <c r="BJ17" s="242">
        <f t="shared" si="0"/>
        <v>3.5</v>
      </c>
      <c r="BK17" s="242">
        <f t="shared" si="0"/>
        <v>0</v>
      </c>
      <c r="BL17" s="242">
        <f t="shared" si="0"/>
        <v>6</v>
      </c>
      <c r="BM17" s="242">
        <f t="shared" si="0"/>
        <v>0.5</v>
      </c>
      <c r="BN17" s="242">
        <f t="shared" si="0"/>
        <v>1</v>
      </c>
      <c r="BO17" s="242">
        <f t="shared" si="0"/>
        <v>12.5</v>
      </c>
      <c r="BP17" s="113">
        <f t="shared" ref="BP17:BP38" si="3">SUM(BH17:BO17)</f>
        <v>33</v>
      </c>
      <c r="BQ17" s="134">
        <f t="shared" si="2"/>
        <v>5</v>
      </c>
      <c r="BR17" s="136"/>
      <c r="BS17" s="136"/>
      <c r="BT17" s="136"/>
      <c r="BU17" s="136"/>
      <c r="BV17" s="136"/>
      <c r="BW17" s="136"/>
      <c r="BX17" s="136"/>
      <c r="BY17" s="136"/>
      <c r="BZ17" s="136"/>
      <c r="CA17" s="136">
        <v>5</v>
      </c>
      <c r="CB17" s="140"/>
      <c r="CC17" s="141" t="s">
        <v>57</v>
      </c>
    </row>
    <row r="18" spans="1:81" s="20" customFormat="1" ht="15.75" thickTop="1" thickBot="1">
      <c r="A18" s="215">
        <v>4</v>
      </c>
      <c r="B18" s="366">
        <v>331203471</v>
      </c>
      <c r="C18" s="370" t="s">
        <v>626</v>
      </c>
      <c r="D18" s="98">
        <v>1.5</v>
      </c>
      <c r="E18" s="98">
        <v>1</v>
      </c>
      <c r="F18" s="98">
        <v>1.5</v>
      </c>
      <c r="G18" s="98">
        <v>0.5</v>
      </c>
      <c r="H18" s="98">
        <v>2</v>
      </c>
      <c r="I18" s="99"/>
      <c r="J18" s="99"/>
      <c r="K18" s="107"/>
      <c r="L18" s="98">
        <v>1.5</v>
      </c>
      <c r="M18" s="98">
        <v>1.5</v>
      </c>
      <c r="N18" s="98">
        <v>1</v>
      </c>
      <c r="O18" s="98">
        <v>0.5</v>
      </c>
      <c r="P18" s="98">
        <v>2</v>
      </c>
      <c r="Q18" s="89"/>
      <c r="R18" s="89"/>
      <c r="S18" s="133"/>
      <c r="T18" s="242">
        <v>1</v>
      </c>
      <c r="U18" s="84"/>
      <c r="V18" s="89"/>
      <c r="W18" s="436">
        <v>1</v>
      </c>
      <c r="X18" s="242"/>
      <c r="Y18" s="89"/>
      <c r="Z18" s="89"/>
      <c r="AA18" s="133"/>
      <c r="AB18" s="84"/>
      <c r="AC18" s="89"/>
      <c r="AD18" s="89"/>
      <c r="AE18" s="89"/>
      <c r="AF18" s="90"/>
      <c r="AG18" s="90"/>
      <c r="AH18" s="90"/>
      <c r="AI18" s="242">
        <v>5</v>
      </c>
      <c r="AJ18" s="132"/>
      <c r="AK18" s="90"/>
      <c r="AL18" s="90"/>
      <c r="AM18" s="90"/>
      <c r="AN18" s="90"/>
      <c r="AO18" s="367">
        <v>1</v>
      </c>
      <c r="AP18" s="367">
        <v>1</v>
      </c>
      <c r="AQ18" s="90"/>
      <c r="AR18" s="224"/>
      <c r="AS18" s="90"/>
      <c r="AT18" s="90"/>
      <c r="AU18" s="90"/>
      <c r="AV18" s="90"/>
      <c r="AW18" s="90"/>
      <c r="AX18" s="90"/>
      <c r="AY18" s="242">
        <v>15.5</v>
      </c>
      <c r="AZ18" s="242">
        <v>11.5</v>
      </c>
      <c r="BA18" s="242"/>
      <c r="BB18" s="242">
        <v>5.5</v>
      </c>
      <c r="BC18" s="242"/>
      <c r="BD18" s="242">
        <v>6.5</v>
      </c>
      <c r="BE18" s="242"/>
      <c r="BF18" s="242"/>
      <c r="BG18" s="242"/>
      <c r="BH18" s="242">
        <f t="shared" si="1"/>
        <v>15.5</v>
      </c>
      <c r="BI18" s="242">
        <f t="shared" si="0"/>
        <v>2.5</v>
      </c>
      <c r="BJ18" s="242">
        <f t="shared" si="0"/>
        <v>8</v>
      </c>
      <c r="BK18" s="242">
        <f t="shared" si="0"/>
        <v>2</v>
      </c>
      <c r="BL18" s="242">
        <f t="shared" si="0"/>
        <v>10.5</v>
      </c>
      <c r="BM18" s="242">
        <f t="shared" si="0"/>
        <v>1</v>
      </c>
      <c r="BN18" s="242">
        <f t="shared" si="0"/>
        <v>1</v>
      </c>
      <c r="BO18" s="242">
        <f t="shared" si="0"/>
        <v>20.5</v>
      </c>
      <c r="BP18" s="113">
        <f t="shared" si="3"/>
        <v>61</v>
      </c>
      <c r="BQ18" s="134">
        <f t="shared" si="2"/>
        <v>3</v>
      </c>
      <c r="BR18" s="136"/>
      <c r="BS18" s="136"/>
      <c r="BT18" s="136"/>
      <c r="BU18" s="136"/>
      <c r="BV18" s="136"/>
      <c r="BW18" s="136">
        <v>1</v>
      </c>
      <c r="BX18" s="136">
        <v>2</v>
      </c>
      <c r="BY18" s="136"/>
      <c r="BZ18" s="136"/>
      <c r="CA18" s="136"/>
      <c r="CB18" s="140"/>
      <c r="CC18" s="141" t="s">
        <v>142</v>
      </c>
    </row>
    <row r="19" spans="1:81" s="20" customFormat="1" ht="15.75" thickTop="1" thickBot="1">
      <c r="A19" s="215">
        <v>5</v>
      </c>
      <c r="B19" s="366">
        <v>331203941</v>
      </c>
      <c r="C19" s="372" t="s">
        <v>627</v>
      </c>
      <c r="D19" s="98">
        <v>1.5</v>
      </c>
      <c r="E19" s="98">
        <v>0</v>
      </c>
      <c r="F19" s="98">
        <v>0</v>
      </c>
      <c r="G19" s="98">
        <v>0</v>
      </c>
      <c r="H19" s="98">
        <v>0</v>
      </c>
      <c r="I19" s="99"/>
      <c r="J19" s="99"/>
      <c r="K19" s="217"/>
      <c r="L19" s="98">
        <v>1</v>
      </c>
      <c r="M19" s="98">
        <v>0</v>
      </c>
      <c r="N19" s="98">
        <v>0</v>
      </c>
      <c r="O19" s="98">
        <v>0</v>
      </c>
      <c r="P19" s="98">
        <v>0</v>
      </c>
      <c r="Q19" s="89"/>
      <c r="R19" s="89"/>
      <c r="S19" s="133"/>
      <c r="T19" s="242">
        <v>0</v>
      </c>
      <c r="U19" s="84"/>
      <c r="V19" s="89"/>
      <c r="W19" s="436">
        <v>0</v>
      </c>
      <c r="X19" s="242"/>
      <c r="Y19" s="89"/>
      <c r="Z19" s="89"/>
      <c r="AA19" s="133"/>
      <c r="AB19" s="84"/>
      <c r="AC19" s="89"/>
      <c r="AD19" s="89"/>
      <c r="AE19" s="89"/>
      <c r="AF19" s="90"/>
      <c r="AG19" s="90"/>
      <c r="AH19" s="90"/>
      <c r="AI19" s="242">
        <v>5</v>
      </c>
      <c r="AJ19" s="132"/>
      <c r="AK19" s="90"/>
      <c r="AL19" s="90"/>
      <c r="AM19" s="90"/>
      <c r="AN19" s="90"/>
      <c r="AO19" s="367">
        <v>0</v>
      </c>
      <c r="AP19" s="367">
        <v>0.5</v>
      </c>
      <c r="AQ19" s="90"/>
      <c r="AR19" s="224"/>
      <c r="AS19" s="90"/>
      <c r="AT19" s="90"/>
      <c r="AU19" s="90"/>
      <c r="AV19" s="90"/>
      <c r="AW19" s="90"/>
      <c r="AX19" s="90"/>
      <c r="AY19" s="242">
        <v>17.5</v>
      </c>
      <c r="AZ19" s="242">
        <v>10.5</v>
      </c>
      <c r="BA19" s="242"/>
      <c r="BB19" s="242">
        <v>5</v>
      </c>
      <c r="BC19" s="242"/>
      <c r="BD19" s="242">
        <v>3</v>
      </c>
      <c r="BE19" s="242"/>
      <c r="BF19" s="242"/>
      <c r="BG19" s="242"/>
      <c r="BH19" s="242">
        <f t="shared" si="1"/>
        <v>13</v>
      </c>
      <c r="BI19" s="242">
        <f t="shared" si="0"/>
        <v>0</v>
      </c>
      <c r="BJ19" s="242">
        <f t="shared" si="0"/>
        <v>5</v>
      </c>
      <c r="BK19" s="242">
        <f t="shared" si="0"/>
        <v>0</v>
      </c>
      <c r="BL19" s="242">
        <f t="shared" si="0"/>
        <v>3</v>
      </c>
      <c r="BM19" s="242">
        <f t="shared" si="0"/>
        <v>0</v>
      </c>
      <c r="BN19" s="242">
        <f t="shared" si="0"/>
        <v>0.5</v>
      </c>
      <c r="BO19" s="242">
        <f t="shared" si="0"/>
        <v>22.5</v>
      </c>
      <c r="BP19" s="113">
        <f t="shared" si="3"/>
        <v>44</v>
      </c>
      <c r="BQ19" s="134">
        <f t="shared" si="2"/>
        <v>10</v>
      </c>
      <c r="BR19" s="136">
        <v>2</v>
      </c>
      <c r="BS19" s="136">
        <v>1</v>
      </c>
      <c r="BT19" s="136">
        <v>3</v>
      </c>
      <c r="BU19" s="136">
        <v>2</v>
      </c>
      <c r="BV19" s="136">
        <v>2</v>
      </c>
      <c r="BW19" s="136"/>
      <c r="BX19" s="136"/>
      <c r="BY19" s="136"/>
      <c r="BZ19" s="136"/>
      <c r="CA19" s="136"/>
      <c r="CB19" s="688" t="s">
        <v>43</v>
      </c>
      <c r="CC19" s="689"/>
    </row>
    <row r="20" spans="1:81" s="20" customFormat="1" ht="15.75" thickTop="1" thickBot="1">
      <c r="A20" s="215">
        <v>6</v>
      </c>
      <c r="B20" s="366">
        <v>331203979</v>
      </c>
      <c r="C20" s="370" t="s">
        <v>628</v>
      </c>
      <c r="D20" s="98">
        <v>2</v>
      </c>
      <c r="E20" s="98">
        <v>1</v>
      </c>
      <c r="F20" s="98">
        <v>2</v>
      </c>
      <c r="G20" s="98">
        <v>1.5</v>
      </c>
      <c r="H20" s="98">
        <v>2</v>
      </c>
      <c r="I20" s="90"/>
      <c r="J20" s="90"/>
      <c r="K20" s="133"/>
      <c r="L20" s="98">
        <v>1</v>
      </c>
      <c r="M20" s="98">
        <v>1.5</v>
      </c>
      <c r="N20" s="98">
        <v>1</v>
      </c>
      <c r="O20" s="98">
        <v>1</v>
      </c>
      <c r="P20" s="98">
        <v>2.5</v>
      </c>
      <c r="Q20" s="89"/>
      <c r="R20" s="89"/>
      <c r="S20" s="133"/>
      <c r="T20" s="242">
        <v>1</v>
      </c>
      <c r="U20" s="84"/>
      <c r="V20" s="89"/>
      <c r="W20" s="436">
        <v>0</v>
      </c>
      <c r="X20" s="242"/>
      <c r="Y20" s="89"/>
      <c r="Z20" s="89"/>
      <c r="AA20" s="133"/>
      <c r="AB20" s="84"/>
      <c r="AC20" s="89"/>
      <c r="AD20" s="89"/>
      <c r="AE20" s="89"/>
      <c r="AF20" s="90"/>
      <c r="AG20" s="90"/>
      <c r="AH20" s="90"/>
      <c r="AI20" s="242">
        <v>5</v>
      </c>
      <c r="AJ20" s="132"/>
      <c r="AK20" s="90"/>
      <c r="AL20" s="90"/>
      <c r="AM20" s="90"/>
      <c r="AN20" s="90"/>
      <c r="AO20" s="367">
        <v>0</v>
      </c>
      <c r="AP20" s="367">
        <v>1.5</v>
      </c>
      <c r="AQ20" s="90"/>
      <c r="AR20" s="224"/>
      <c r="AS20" s="90"/>
      <c r="AT20" s="90"/>
      <c r="AU20" s="90"/>
      <c r="AV20" s="90"/>
      <c r="AW20" s="90"/>
      <c r="AX20" s="90"/>
      <c r="AY20" s="242">
        <v>18.5</v>
      </c>
      <c r="AZ20" s="242">
        <v>10.5</v>
      </c>
      <c r="BA20" s="242"/>
      <c r="BB20" s="242">
        <v>5</v>
      </c>
      <c r="BC20" s="242"/>
      <c r="BD20" s="242">
        <v>9</v>
      </c>
      <c r="BE20" s="242"/>
      <c r="BF20" s="242"/>
      <c r="BG20" s="242"/>
      <c r="BH20" s="242">
        <f t="shared" si="1"/>
        <v>14.5</v>
      </c>
      <c r="BI20" s="242">
        <f t="shared" si="0"/>
        <v>2.5</v>
      </c>
      <c r="BJ20" s="242">
        <f t="shared" si="0"/>
        <v>8</v>
      </c>
      <c r="BK20" s="242">
        <f t="shared" si="0"/>
        <v>2.5</v>
      </c>
      <c r="BL20" s="242">
        <f t="shared" si="0"/>
        <v>13.5</v>
      </c>
      <c r="BM20" s="242">
        <f t="shared" si="0"/>
        <v>0</v>
      </c>
      <c r="BN20" s="242">
        <f t="shared" si="0"/>
        <v>1.5</v>
      </c>
      <c r="BO20" s="242">
        <f t="shared" si="0"/>
        <v>23.5</v>
      </c>
      <c r="BP20" s="113">
        <f t="shared" si="3"/>
        <v>66</v>
      </c>
      <c r="BQ20" s="134">
        <f t="shared" si="2"/>
        <v>10</v>
      </c>
      <c r="BR20" s="136">
        <v>2</v>
      </c>
      <c r="BS20" s="136">
        <v>3</v>
      </c>
      <c r="BT20" s="136">
        <v>1</v>
      </c>
      <c r="BU20" s="136">
        <v>1</v>
      </c>
      <c r="BV20" s="136">
        <v>3</v>
      </c>
      <c r="BW20" s="136"/>
      <c r="BX20" s="136"/>
      <c r="BY20" s="136"/>
      <c r="BZ20" s="136"/>
      <c r="CA20" s="136"/>
      <c r="CB20" s="688" t="s">
        <v>44</v>
      </c>
      <c r="CC20" s="689"/>
    </row>
    <row r="21" spans="1:81" s="20" customFormat="1" ht="15.75" thickTop="1" thickBot="1">
      <c r="A21" s="215">
        <v>7</v>
      </c>
      <c r="B21" s="366">
        <v>332203170</v>
      </c>
      <c r="C21" s="370" t="s">
        <v>266</v>
      </c>
      <c r="D21" s="98">
        <v>1.5</v>
      </c>
      <c r="E21" s="98">
        <v>0.5</v>
      </c>
      <c r="F21" s="98">
        <v>0</v>
      </c>
      <c r="G21" s="98">
        <v>0</v>
      </c>
      <c r="H21" s="98">
        <v>1</v>
      </c>
      <c r="I21" s="99"/>
      <c r="J21" s="99"/>
      <c r="K21" s="217"/>
      <c r="L21" s="98">
        <v>1</v>
      </c>
      <c r="M21" s="98">
        <v>0</v>
      </c>
      <c r="N21" s="98">
        <v>0</v>
      </c>
      <c r="O21" s="98">
        <v>0</v>
      </c>
      <c r="P21" s="98">
        <v>1</v>
      </c>
      <c r="Q21" s="89"/>
      <c r="R21" s="89"/>
      <c r="S21" s="133"/>
      <c r="T21" s="242">
        <v>0</v>
      </c>
      <c r="U21" s="84"/>
      <c r="V21" s="89"/>
      <c r="W21" s="436">
        <v>1</v>
      </c>
      <c r="X21" s="242"/>
      <c r="Y21" s="89"/>
      <c r="Z21" s="89"/>
      <c r="AA21" s="133"/>
      <c r="AB21" s="84"/>
      <c r="AC21" s="89"/>
      <c r="AD21" s="89"/>
      <c r="AE21" s="89"/>
      <c r="AF21" s="90"/>
      <c r="AG21" s="90"/>
      <c r="AH21" s="90"/>
      <c r="AI21" s="242">
        <v>4</v>
      </c>
      <c r="AJ21" s="132"/>
      <c r="AK21" s="90"/>
      <c r="AL21" s="90"/>
      <c r="AM21" s="90"/>
      <c r="AN21" s="90"/>
      <c r="AO21" s="367">
        <v>1</v>
      </c>
      <c r="AP21" s="367">
        <v>1</v>
      </c>
      <c r="AQ21" s="90"/>
      <c r="AR21" s="224"/>
      <c r="AS21" s="90"/>
      <c r="AT21" s="90"/>
      <c r="AU21" s="90"/>
      <c r="AV21" s="90"/>
      <c r="AW21" s="90"/>
      <c r="AX21" s="90"/>
      <c r="AY21" s="242">
        <v>6</v>
      </c>
      <c r="AZ21" s="242">
        <v>6</v>
      </c>
      <c r="BA21" s="242"/>
      <c r="BB21" s="242">
        <v>2</v>
      </c>
      <c r="BC21" s="242"/>
      <c r="BD21" s="242">
        <v>4</v>
      </c>
      <c r="BE21" s="242"/>
      <c r="BF21" s="242"/>
      <c r="BG21" s="242"/>
      <c r="BH21" s="242">
        <f t="shared" si="1"/>
        <v>8.5</v>
      </c>
      <c r="BI21" s="242">
        <f t="shared" si="0"/>
        <v>0.5</v>
      </c>
      <c r="BJ21" s="242">
        <f t="shared" si="0"/>
        <v>2</v>
      </c>
      <c r="BK21" s="242">
        <f t="shared" si="0"/>
        <v>1</v>
      </c>
      <c r="BL21" s="242">
        <f t="shared" si="0"/>
        <v>6</v>
      </c>
      <c r="BM21" s="242">
        <f t="shared" si="0"/>
        <v>1</v>
      </c>
      <c r="BN21" s="242">
        <f t="shared" si="0"/>
        <v>1</v>
      </c>
      <c r="BO21" s="242">
        <f t="shared" si="0"/>
        <v>10</v>
      </c>
      <c r="BP21" s="113">
        <f t="shared" si="3"/>
        <v>30</v>
      </c>
      <c r="BQ21" s="134">
        <f t="shared" si="2"/>
        <v>20</v>
      </c>
      <c r="BR21" s="160"/>
      <c r="BS21" s="160"/>
      <c r="BT21" s="160"/>
      <c r="BU21" s="160"/>
      <c r="BV21" s="161"/>
      <c r="BW21" s="161"/>
      <c r="BX21" s="161"/>
      <c r="BY21" s="162"/>
      <c r="BZ21" s="162"/>
      <c r="CA21" s="163">
        <v>20</v>
      </c>
      <c r="CB21" s="688" t="s">
        <v>63</v>
      </c>
      <c r="CC21" s="689"/>
    </row>
    <row r="22" spans="1:81" s="20" customFormat="1" ht="15.75" thickTop="1" thickBot="1">
      <c r="A22" s="215">
        <v>8</v>
      </c>
      <c r="B22" s="366">
        <v>332203198</v>
      </c>
      <c r="C22" s="370" t="s">
        <v>139</v>
      </c>
      <c r="D22" s="98">
        <v>1</v>
      </c>
      <c r="E22" s="98">
        <v>0</v>
      </c>
      <c r="F22" s="98">
        <v>0.5</v>
      </c>
      <c r="G22" s="98">
        <v>0.5</v>
      </c>
      <c r="H22" s="98">
        <v>2</v>
      </c>
      <c r="I22" s="99"/>
      <c r="J22" s="99"/>
      <c r="K22" s="217"/>
      <c r="L22" s="98">
        <v>2</v>
      </c>
      <c r="M22" s="98">
        <v>0</v>
      </c>
      <c r="N22" s="98">
        <v>2</v>
      </c>
      <c r="O22" s="98">
        <v>0.5</v>
      </c>
      <c r="P22" s="98">
        <v>2</v>
      </c>
      <c r="Q22" s="89"/>
      <c r="R22" s="89"/>
      <c r="S22" s="133"/>
      <c r="T22" s="242">
        <v>1</v>
      </c>
      <c r="U22" s="84"/>
      <c r="V22" s="89"/>
      <c r="W22" s="436">
        <v>1</v>
      </c>
      <c r="X22" s="242"/>
      <c r="Y22" s="89"/>
      <c r="Z22" s="89"/>
      <c r="AA22" s="133"/>
      <c r="AB22" s="84"/>
      <c r="AC22" s="89"/>
      <c r="AD22" s="89"/>
      <c r="AE22" s="89"/>
      <c r="AF22" s="90"/>
      <c r="AG22" s="90"/>
      <c r="AH22" s="90"/>
      <c r="AI22" s="242">
        <v>5</v>
      </c>
      <c r="AJ22" s="132"/>
      <c r="AK22" s="90"/>
      <c r="AL22" s="90"/>
      <c r="AM22" s="90"/>
      <c r="AN22" s="90"/>
      <c r="AO22" s="367">
        <v>1</v>
      </c>
      <c r="AP22" s="367">
        <v>1.5</v>
      </c>
      <c r="AQ22" s="90"/>
      <c r="AR22" s="224"/>
      <c r="AS22" s="90"/>
      <c r="AT22" s="90"/>
      <c r="AU22" s="90"/>
      <c r="AV22" s="90"/>
      <c r="AW22" s="90"/>
      <c r="AX22" s="90"/>
      <c r="AY22" s="242">
        <v>13</v>
      </c>
      <c r="AZ22" s="242">
        <v>15.5</v>
      </c>
      <c r="BA22" s="242"/>
      <c r="BB22" s="242">
        <v>3</v>
      </c>
      <c r="BC22" s="242"/>
      <c r="BD22" s="242">
        <v>8.5</v>
      </c>
      <c r="BE22" s="242"/>
      <c r="BF22" s="242"/>
      <c r="BG22" s="242"/>
      <c r="BH22" s="242">
        <f t="shared" si="1"/>
        <v>19.5</v>
      </c>
      <c r="BI22" s="242">
        <f t="shared" si="0"/>
        <v>0</v>
      </c>
      <c r="BJ22" s="242">
        <f t="shared" si="0"/>
        <v>5.5</v>
      </c>
      <c r="BK22" s="242">
        <f t="shared" si="0"/>
        <v>2</v>
      </c>
      <c r="BL22" s="242">
        <f t="shared" si="0"/>
        <v>12.5</v>
      </c>
      <c r="BM22" s="242">
        <f t="shared" si="0"/>
        <v>1</v>
      </c>
      <c r="BN22" s="242">
        <f t="shared" si="0"/>
        <v>1.5</v>
      </c>
      <c r="BO22" s="242">
        <f t="shared" si="0"/>
        <v>18</v>
      </c>
      <c r="BP22" s="113">
        <f t="shared" si="3"/>
        <v>60</v>
      </c>
      <c r="BQ22" s="134">
        <f t="shared" si="2"/>
        <v>50</v>
      </c>
      <c r="BR22" s="160">
        <v>25</v>
      </c>
      <c r="BS22" s="160"/>
      <c r="BT22" s="160">
        <v>10</v>
      </c>
      <c r="BU22" s="160"/>
      <c r="BV22" s="161">
        <v>15</v>
      </c>
      <c r="BW22" s="161"/>
      <c r="BX22" s="161"/>
      <c r="BY22" s="162"/>
      <c r="BZ22" s="162"/>
      <c r="CA22" s="163"/>
      <c r="CB22" s="688" t="s">
        <v>65</v>
      </c>
      <c r="CC22" s="689"/>
    </row>
    <row r="23" spans="1:81" s="20" customFormat="1" ht="15.75" thickTop="1" thickBot="1">
      <c r="A23" s="215">
        <v>9</v>
      </c>
      <c r="B23" s="366">
        <v>332210987</v>
      </c>
      <c r="C23" s="370" t="s">
        <v>141</v>
      </c>
      <c r="D23" s="98">
        <v>1.5</v>
      </c>
      <c r="E23" s="98">
        <v>1</v>
      </c>
      <c r="F23" s="98">
        <v>0</v>
      </c>
      <c r="G23" s="98">
        <v>0</v>
      </c>
      <c r="H23" s="98">
        <v>2</v>
      </c>
      <c r="I23" s="90"/>
      <c r="J23" s="90"/>
      <c r="K23" s="133"/>
      <c r="L23" s="98">
        <v>0.5</v>
      </c>
      <c r="M23" s="98">
        <v>1.5</v>
      </c>
      <c r="N23" s="98">
        <v>0</v>
      </c>
      <c r="O23" s="98">
        <v>0.5</v>
      </c>
      <c r="P23" s="98">
        <v>1.5</v>
      </c>
      <c r="Q23" s="89"/>
      <c r="R23" s="89"/>
      <c r="S23" s="133"/>
      <c r="T23" s="242">
        <v>1</v>
      </c>
      <c r="U23" s="84"/>
      <c r="V23" s="89"/>
      <c r="W23" s="436">
        <v>0.5</v>
      </c>
      <c r="X23" s="242"/>
      <c r="Y23" s="89"/>
      <c r="Z23" s="89"/>
      <c r="AA23" s="133"/>
      <c r="AB23" s="84"/>
      <c r="AC23" s="89"/>
      <c r="AD23" s="89"/>
      <c r="AE23" s="89"/>
      <c r="AF23" s="90"/>
      <c r="AG23" s="90"/>
      <c r="AH23" s="90"/>
      <c r="AI23" s="242">
        <v>5</v>
      </c>
      <c r="AJ23" s="132"/>
      <c r="AK23" s="90"/>
      <c r="AL23" s="90"/>
      <c r="AM23" s="90"/>
      <c r="AN23" s="90"/>
      <c r="AO23" s="367">
        <v>1</v>
      </c>
      <c r="AP23" s="367">
        <v>2</v>
      </c>
      <c r="AQ23" s="90"/>
      <c r="AR23" s="224"/>
      <c r="AS23" s="90"/>
      <c r="AT23" s="90"/>
      <c r="AU23" s="90"/>
      <c r="AV23" s="90"/>
      <c r="AW23" s="90"/>
      <c r="AX23" s="90"/>
      <c r="AY23" s="242">
        <v>16.5</v>
      </c>
      <c r="AZ23" s="242">
        <v>11</v>
      </c>
      <c r="BA23" s="242"/>
      <c r="BB23" s="242">
        <v>6</v>
      </c>
      <c r="BC23" s="242"/>
      <c r="BD23" s="242">
        <v>8.5</v>
      </c>
      <c r="BE23" s="242"/>
      <c r="BF23" s="242"/>
      <c r="BG23" s="242"/>
      <c r="BH23" s="242">
        <f t="shared" si="1"/>
        <v>14</v>
      </c>
      <c r="BI23" s="242">
        <f t="shared" si="0"/>
        <v>2.5</v>
      </c>
      <c r="BJ23" s="242">
        <f t="shared" si="0"/>
        <v>6</v>
      </c>
      <c r="BK23" s="242">
        <f t="shared" si="0"/>
        <v>1</v>
      </c>
      <c r="BL23" s="242">
        <f t="shared" si="0"/>
        <v>12</v>
      </c>
      <c r="BM23" s="242">
        <f t="shared" si="0"/>
        <v>1</v>
      </c>
      <c r="BN23" s="242">
        <f t="shared" si="0"/>
        <v>2</v>
      </c>
      <c r="BO23" s="242">
        <f t="shared" si="0"/>
        <v>21.5</v>
      </c>
      <c r="BP23" s="113">
        <f t="shared" si="3"/>
        <v>60</v>
      </c>
      <c r="BQ23" s="164"/>
      <c r="BR23" s="166"/>
      <c r="BS23" s="166"/>
      <c r="BT23" s="166"/>
      <c r="BU23" s="166"/>
      <c r="BV23" s="167"/>
      <c r="BW23" s="167"/>
      <c r="BX23" s="167"/>
      <c r="BY23" s="168"/>
      <c r="BZ23" s="168"/>
      <c r="CA23" s="169"/>
      <c r="CB23" s="690"/>
      <c r="CC23" s="691"/>
    </row>
    <row r="24" spans="1:81" s="20" customFormat="1" ht="15.75" thickTop="1" thickBot="1">
      <c r="A24" s="215">
        <v>10</v>
      </c>
      <c r="B24" s="366">
        <v>341203870</v>
      </c>
      <c r="C24" s="370" t="s">
        <v>244</v>
      </c>
      <c r="D24" s="98">
        <v>1.5</v>
      </c>
      <c r="E24" s="98">
        <v>0.5</v>
      </c>
      <c r="F24" s="98">
        <v>0</v>
      </c>
      <c r="G24" s="98">
        <v>0</v>
      </c>
      <c r="H24" s="98">
        <v>1</v>
      </c>
      <c r="I24" s="90"/>
      <c r="J24" s="90"/>
      <c r="K24" s="133"/>
      <c r="L24" s="98">
        <v>1</v>
      </c>
      <c r="M24" s="98">
        <v>0.5</v>
      </c>
      <c r="N24" s="98">
        <v>0.5</v>
      </c>
      <c r="O24" s="98">
        <v>0</v>
      </c>
      <c r="P24" s="98">
        <v>1</v>
      </c>
      <c r="Q24" s="89"/>
      <c r="R24" s="89"/>
      <c r="S24" s="133"/>
      <c r="T24" s="242">
        <v>1</v>
      </c>
      <c r="U24" s="98"/>
      <c r="V24" s="112"/>
      <c r="W24" s="436">
        <v>1</v>
      </c>
      <c r="X24" s="242"/>
      <c r="Y24" s="89"/>
      <c r="Z24" s="89"/>
      <c r="AA24" s="133"/>
      <c r="AB24" s="84"/>
      <c r="AC24" s="89"/>
      <c r="AD24" s="89"/>
      <c r="AE24" s="89"/>
      <c r="AF24" s="90"/>
      <c r="AG24" s="90"/>
      <c r="AH24" s="90"/>
      <c r="AI24" s="242">
        <v>4</v>
      </c>
      <c r="AJ24" s="132"/>
      <c r="AK24" s="90"/>
      <c r="AL24" s="90"/>
      <c r="AM24" s="90"/>
      <c r="AN24" s="90"/>
      <c r="AO24" s="367">
        <v>1</v>
      </c>
      <c r="AP24" s="367">
        <v>1</v>
      </c>
      <c r="AQ24" s="90"/>
      <c r="AR24" s="224"/>
      <c r="AS24" s="90"/>
      <c r="AT24" s="90"/>
      <c r="AU24" s="90"/>
      <c r="AV24" s="90"/>
      <c r="AW24" s="90"/>
      <c r="AX24" s="90"/>
      <c r="AY24" s="242">
        <v>15.5</v>
      </c>
      <c r="AZ24" s="242">
        <v>8.5</v>
      </c>
      <c r="BA24" s="242"/>
      <c r="BB24" s="242">
        <v>2.5</v>
      </c>
      <c r="BC24" s="242"/>
      <c r="BD24" s="242">
        <v>5.5</v>
      </c>
      <c r="BE24" s="242"/>
      <c r="BF24" s="242"/>
      <c r="BG24" s="242"/>
      <c r="BH24" s="242">
        <f t="shared" si="1"/>
        <v>12</v>
      </c>
      <c r="BI24" s="242">
        <f t="shared" si="0"/>
        <v>1</v>
      </c>
      <c r="BJ24" s="242">
        <f t="shared" si="0"/>
        <v>3</v>
      </c>
      <c r="BK24" s="242">
        <f t="shared" si="0"/>
        <v>1</v>
      </c>
      <c r="BL24" s="242">
        <f t="shared" si="0"/>
        <v>7.5</v>
      </c>
      <c r="BM24" s="242">
        <f t="shared" si="0"/>
        <v>1</v>
      </c>
      <c r="BN24" s="242">
        <f t="shared" si="0"/>
        <v>1</v>
      </c>
      <c r="BO24" s="242">
        <f t="shared" si="0"/>
        <v>19.5</v>
      </c>
      <c r="BP24" s="113">
        <f t="shared" si="3"/>
        <v>46</v>
      </c>
      <c r="BQ24" s="170">
        <f>SUM(BQ16:BQ22)</f>
        <v>100</v>
      </c>
      <c r="BR24" s="172">
        <f>SUM(BR16:BR23)</f>
        <v>30</v>
      </c>
      <c r="BS24" s="172">
        <f t="shared" ref="BS24:CA24" si="4">SUM(BS16:BS23)</f>
        <v>4</v>
      </c>
      <c r="BT24" s="172">
        <f t="shared" si="4"/>
        <v>14</v>
      </c>
      <c r="BU24" s="172">
        <f t="shared" si="4"/>
        <v>4</v>
      </c>
      <c r="BV24" s="172">
        <f t="shared" si="4"/>
        <v>20</v>
      </c>
      <c r="BW24" s="172">
        <f t="shared" si="4"/>
        <v>1</v>
      </c>
      <c r="BX24" s="172">
        <f t="shared" si="4"/>
        <v>2</v>
      </c>
      <c r="BY24" s="172"/>
      <c r="BZ24" s="172"/>
      <c r="CA24" s="172">
        <f t="shared" si="4"/>
        <v>25</v>
      </c>
      <c r="CB24" s="692" t="s">
        <v>68</v>
      </c>
      <c r="CC24" s="693"/>
    </row>
    <row r="25" spans="1:81" s="20" customFormat="1" ht="15.75" thickTop="1" thickBot="1">
      <c r="A25" s="215">
        <v>11</v>
      </c>
      <c r="B25" s="366">
        <v>341204268</v>
      </c>
      <c r="C25" s="370" t="s">
        <v>629</v>
      </c>
      <c r="D25" s="98"/>
      <c r="E25" s="98"/>
      <c r="F25" s="98"/>
      <c r="G25" s="98"/>
      <c r="H25" s="98"/>
      <c r="I25" s="90"/>
      <c r="J25" s="90"/>
      <c r="K25" s="133"/>
      <c r="L25" s="98"/>
      <c r="M25" s="98"/>
      <c r="N25" s="98"/>
      <c r="O25" s="98"/>
      <c r="P25" s="98"/>
      <c r="Q25" s="89"/>
      <c r="R25" s="89"/>
      <c r="S25" s="133"/>
      <c r="T25" s="242"/>
      <c r="U25" s="98"/>
      <c r="V25" s="112"/>
      <c r="W25" s="436"/>
      <c r="X25" s="242"/>
      <c r="Y25" s="89"/>
      <c r="Z25" s="89"/>
      <c r="AA25" s="133"/>
      <c r="AB25" s="84"/>
      <c r="AC25" s="89"/>
      <c r="AD25" s="89"/>
      <c r="AE25" s="89"/>
      <c r="AF25" s="90"/>
      <c r="AG25" s="90"/>
      <c r="AH25" s="90"/>
      <c r="AI25" s="242"/>
      <c r="AJ25" s="132"/>
      <c r="AK25" s="90"/>
      <c r="AL25" s="90"/>
      <c r="AM25" s="90"/>
      <c r="AN25" s="90"/>
      <c r="AO25" s="367"/>
      <c r="AP25" s="367"/>
      <c r="AQ25" s="90"/>
      <c r="AR25" s="224"/>
      <c r="AS25" s="90"/>
      <c r="AT25" s="90"/>
      <c r="AU25" s="90"/>
      <c r="AV25" s="90"/>
      <c r="AW25" s="90"/>
      <c r="AX25" s="90"/>
      <c r="AY25" s="242"/>
      <c r="AZ25" s="242">
        <v>0</v>
      </c>
      <c r="BA25" s="242"/>
      <c r="BB25" s="242">
        <v>0</v>
      </c>
      <c r="BC25" s="242"/>
      <c r="BD25" s="242">
        <v>0</v>
      </c>
      <c r="BE25" s="242"/>
      <c r="BF25" s="242"/>
      <c r="BG25" s="242"/>
      <c r="BH25" s="242">
        <f t="shared" si="1"/>
        <v>0</v>
      </c>
      <c r="BI25" s="242">
        <f t="shared" si="0"/>
        <v>0</v>
      </c>
      <c r="BJ25" s="242">
        <f t="shared" si="0"/>
        <v>0</v>
      </c>
      <c r="BK25" s="242">
        <f t="shared" si="0"/>
        <v>0</v>
      </c>
      <c r="BL25" s="242">
        <f t="shared" si="0"/>
        <v>0</v>
      </c>
      <c r="BM25" s="242">
        <f t="shared" si="0"/>
        <v>0</v>
      </c>
      <c r="BN25" s="242">
        <f t="shared" si="0"/>
        <v>0</v>
      </c>
      <c r="BO25" s="242">
        <f t="shared" si="0"/>
        <v>0</v>
      </c>
      <c r="BP25" s="113">
        <f t="shared" si="3"/>
        <v>0</v>
      </c>
    </row>
    <row r="26" spans="1:81" s="20" customFormat="1" ht="15.75" thickTop="1" thickBot="1">
      <c r="A26" s="215">
        <v>12</v>
      </c>
      <c r="B26" s="366">
        <v>341204301</v>
      </c>
      <c r="C26" s="370" t="s">
        <v>269</v>
      </c>
      <c r="D26" s="98">
        <v>1.5</v>
      </c>
      <c r="E26" s="98">
        <v>1</v>
      </c>
      <c r="F26" s="98">
        <v>0.5</v>
      </c>
      <c r="G26" s="98">
        <v>1</v>
      </c>
      <c r="H26" s="98">
        <v>2</v>
      </c>
      <c r="I26" s="90"/>
      <c r="J26" s="90"/>
      <c r="K26" s="133"/>
      <c r="L26" s="98">
        <v>0</v>
      </c>
      <c r="M26" s="98">
        <v>0</v>
      </c>
      <c r="N26" s="98">
        <v>0</v>
      </c>
      <c r="O26" s="98">
        <v>0.5</v>
      </c>
      <c r="P26" s="98">
        <v>0.5</v>
      </c>
      <c r="Q26" s="89"/>
      <c r="R26" s="89"/>
      <c r="S26" s="133"/>
      <c r="T26" s="242">
        <v>1</v>
      </c>
      <c r="U26" s="98"/>
      <c r="V26" s="112"/>
      <c r="W26" s="436">
        <v>0</v>
      </c>
      <c r="X26" s="242"/>
      <c r="Y26" s="89"/>
      <c r="Z26" s="89"/>
      <c r="AA26" s="133"/>
      <c r="AB26" s="84"/>
      <c r="AC26" s="89"/>
      <c r="AD26" s="89"/>
      <c r="AE26" s="89"/>
      <c r="AF26" s="90"/>
      <c r="AG26" s="90"/>
      <c r="AH26" s="90"/>
      <c r="AI26" s="242">
        <v>4</v>
      </c>
      <c r="AJ26" s="132"/>
      <c r="AK26" s="90"/>
      <c r="AL26" s="90"/>
      <c r="AM26" s="90"/>
      <c r="AN26" s="90"/>
      <c r="AO26" s="367">
        <v>1</v>
      </c>
      <c r="AP26" s="367">
        <v>1</v>
      </c>
      <c r="AQ26" s="90"/>
      <c r="AR26" s="224"/>
      <c r="AS26" s="90"/>
      <c r="AT26" s="90"/>
      <c r="AU26" s="90"/>
      <c r="AV26" s="90"/>
      <c r="AW26" s="90"/>
      <c r="AX26" s="90"/>
      <c r="AY26" s="242">
        <v>13</v>
      </c>
      <c r="AZ26" s="242">
        <v>8</v>
      </c>
      <c r="BA26" s="242"/>
      <c r="BB26" s="242">
        <v>3</v>
      </c>
      <c r="BC26" s="242"/>
      <c r="BD26" s="242">
        <v>5</v>
      </c>
      <c r="BE26" s="242"/>
      <c r="BF26" s="242"/>
      <c r="BG26" s="242"/>
      <c r="BH26" s="242">
        <f t="shared" si="1"/>
        <v>10.5</v>
      </c>
      <c r="BI26" s="242">
        <f t="shared" si="0"/>
        <v>1</v>
      </c>
      <c r="BJ26" s="242">
        <f t="shared" si="0"/>
        <v>3.5</v>
      </c>
      <c r="BK26" s="242">
        <f t="shared" si="0"/>
        <v>1.5</v>
      </c>
      <c r="BL26" s="242">
        <f t="shared" si="0"/>
        <v>7.5</v>
      </c>
      <c r="BM26" s="242">
        <f t="shared" si="0"/>
        <v>1</v>
      </c>
      <c r="BN26" s="242">
        <f t="shared" si="0"/>
        <v>1</v>
      </c>
      <c r="BO26" s="242">
        <f t="shared" si="0"/>
        <v>17</v>
      </c>
      <c r="BP26" s="113">
        <f t="shared" si="3"/>
        <v>43</v>
      </c>
      <c r="BQ26" s="694" t="s">
        <v>71</v>
      </c>
      <c r="BR26" s="695"/>
      <c r="BS26" s="695"/>
      <c r="BT26" s="695"/>
      <c r="BU26" s="695"/>
      <c r="BV26" s="695"/>
      <c r="BW26" s="173"/>
      <c r="BX26" s="695" t="s">
        <v>72</v>
      </c>
      <c r="BY26" s="695"/>
      <c r="BZ26" s="695"/>
      <c r="CA26" s="695"/>
      <c r="CB26" s="695"/>
      <c r="CC26" s="698"/>
    </row>
    <row r="27" spans="1:81" s="20" customFormat="1" ht="15.75" thickTop="1" thickBot="1">
      <c r="A27" s="215">
        <v>13</v>
      </c>
      <c r="B27" s="366">
        <v>341204326</v>
      </c>
      <c r="C27" s="370" t="s">
        <v>152</v>
      </c>
      <c r="D27" s="98">
        <v>1</v>
      </c>
      <c r="E27" s="98">
        <v>0.5</v>
      </c>
      <c r="F27" s="98">
        <v>1.5</v>
      </c>
      <c r="G27" s="98">
        <v>0.5</v>
      </c>
      <c r="H27" s="98">
        <v>1</v>
      </c>
      <c r="I27" s="99"/>
      <c r="J27" s="99"/>
      <c r="K27" s="217"/>
      <c r="L27" s="98">
        <v>1</v>
      </c>
      <c r="M27" s="98">
        <v>1.5</v>
      </c>
      <c r="N27" s="98">
        <v>1</v>
      </c>
      <c r="O27" s="98">
        <v>0</v>
      </c>
      <c r="P27" s="98">
        <v>1</v>
      </c>
      <c r="Q27" s="89"/>
      <c r="R27" s="89"/>
      <c r="S27" s="133"/>
      <c r="T27" s="242">
        <v>1</v>
      </c>
      <c r="U27" s="84"/>
      <c r="V27" s="89"/>
      <c r="W27" s="436">
        <v>1</v>
      </c>
      <c r="X27" s="242"/>
      <c r="Y27" s="89"/>
      <c r="Z27" s="89"/>
      <c r="AA27" s="133"/>
      <c r="AB27" s="84"/>
      <c r="AC27" s="89"/>
      <c r="AD27" s="89"/>
      <c r="AE27" s="89"/>
      <c r="AF27" s="90"/>
      <c r="AG27" s="90"/>
      <c r="AH27" s="90"/>
      <c r="AI27" s="242">
        <v>3</v>
      </c>
      <c r="AJ27" s="132"/>
      <c r="AK27" s="90"/>
      <c r="AL27" s="90"/>
      <c r="AM27" s="90"/>
      <c r="AN27" s="90"/>
      <c r="AO27" s="367">
        <v>1</v>
      </c>
      <c r="AP27" s="367">
        <v>1</v>
      </c>
      <c r="AQ27" s="90"/>
      <c r="AR27" s="224"/>
      <c r="AS27" s="90"/>
      <c r="AT27" s="90"/>
      <c r="AU27" s="90"/>
      <c r="AV27" s="90"/>
      <c r="AW27" s="90"/>
      <c r="AX27" s="90"/>
      <c r="AY27" s="242">
        <v>14.5</v>
      </c>
      <c r="AZ27" s="242">
        <v>9.5</v>
      </c>
      <c r="BA27" s="242"/>
      <c r="BB27" s="242">
        <v>2</v>
      </c>
      <c r="BC27" s="242"/>
      <c r="BD27" s="242">
        <v>8</v>
      </c>
      <c r="BE27" s="242"/>
      <c r="BF27" s="242"/>
      <c r="BG27" s="242"/>
      <c r="BH27" s="242">
        <f t="shared" si="1"/>
        <v>12.5</v>
      </c>
      <c r="BI27" s="242">
        <f t="shared" si="0"/>
        <v>2</v>
      </c>
      <c r="BJ27" s="242">
        <f t="shared" si="0"/>
        <v>4.5</v>
      </c>
      <c r="BK27" s="242">
        <f t="shared" si="0"/>
        <v>1.5</v>
      </c>
      <c r="BL27" s="242">
        <f t="shared" si="0"/>
        <v>10</v>
      </c>
      <c r="BM27" s="242">
        <f t="shared" si="0"/>
        <v>1</v>
      </c>
      <c r="BN27" s="242">
        <f t="shared" si="0"/>
        <v>1</v>
      </c>
      <c r="BO27" s="242">
        <f t="shared" si="0"/>
        <v>17.5</v>
      </c>
      <c r="BP27" s="113">
        <f t="shared" si="3"/>
        <v>50</v>
      </c>
      <c r="BQ27" s="696"/>
      <c r="BR27" s="697"/>
      <c r="BS27" s="697"/>
      <c r="BT27" s="697"/>
      <c r="BU27" s="697"/>
      <c r="BV27" s="697"/>
      <c r="BW27" s="174"/>
      <c r="BX27" s="697"/>
      <c r="BY27" s="697"/>
      <c r="BZ27" s="697"/>
      <c r="CA27" s="697"/>
      <c r="CB27" s="697"/>
      <c r="CC27" s="699"/>
    </row>
    <row r="28" spans="1:81" s="20" customFormat="1" ht="15.75" thickTop="1" thickBot="1">
      <c r="A28" s="215">
        <v>14</v>
      </c>
      <c r="B28" s="366">
        <v>341204511</v>
      </c>
      <c r="C28" s="370" t="s">
        <v>505</v>
      </c>
      <c r="D28" s="98">
        <v>2</v>
      </c>
      <c r="E28" s="98">
        <v>1</v>
      </c>
      <c r="F28" s="98">
        <v>2</v>
      </c>
      <c r="G28" s="98">
        <v>0.5</v>
      </c>
      <c r="H28" s="98">
        <v>2</v>
      </c>
      <c r="I28" s="90"/>
      <c r="J28" s="90"/>
      <c r="K28" s="133"/>
      <c r="L28" s="98">
        <v>2</v>
      </c>
      <c r="M28" s="98">
        <v>2</v>
      </c>
      <c r="N28" s="98">
        <v>1</v>
      </c>
      <c r="O28" s="98">
        <v>1</v>
      </c>
      <c r="P28" s="98">
        <v>3</v>
      </c>
      <c r="Q28" s="89"/>
      <c r="R28" s="89"/>
      <c r="S28" s="133"/>
      <c r="T28" s="242">
        <v>1</v>
      </c>
      <c r="U28" s="84"/>
      <c r="V28" s="89"/>
      <c r="W28" s="436">
        <v>0.5</v>
      </c>
      <c r="X28" s="242"/>
      <c r="Y28" s="89"/>
      <c r="Z28" s="89"/>
      <c r="AA28" s="133"/>
      <c r="AB28" s="84"/>
      <c r="AC28" s="89"/>
      <c r="AD28" s="89"/>
      <c r="AE28" s="89"/>
      <c r="AF28" s="90"/>
      <c r="AG28" s="90"/>
      <c r="AH28" s="90"/>
      <c r="AI28" s="242">
        <v>4</v>
      </c>
      <c r="AJ28" s="132"/>
      <c r="AK28" s="90"/>
      <c r="AL28" s="90"/>
      <c r="AM28" s="90"/>
      <c r="AN28" s="90"/>
      <c r="AO28" s="367">
        <v>1</v>
      </c>
      <c r="AP28" s="367">
        <v>1</v>
      </c>
      <c r="AQ28" s="90"/>
      <c r="AR28" s="224"/>
      <c r="AS28" s="90"/>
      <c r="AT28" s="90"/>
      <c r="AU28" s="90"/>
      <c r="AV28" s="90"/>
      <c r="AW28" s="90"/>
      <c r="AX28" s="90"/>
      <c r="AY28" s="242">
        <v>18.5</v>
      </c>
      <c r="AZ28" s="242">
        <v>12.5</v>
      </c>
      <c r="BA28" s="242"/>
      <c r="BB28" s="242">
        <v>8.5</v>
      </c>
      <c r="BC28" s="242"/>
      <c r="BD28" s="242">
        <v>18.5</v>
      </c>
      <c r="BE28" s="242"/>
      <c r="BF28" s="242"/>
      <c r="BG28" s="242"/>
      <c r="BH28" s="242">
        <f t="shared" si="1"/>
        <v>17.5</v>
      </c>
      <c r="BI28" s="242">
        <f t="shared" si="0"/>
        <v>3</v>
      </c>
      <c r="BJ28" s="242">
        <f t="shared" si="0"/>
        <v>11.5</v>
      </c>
      <c r="BK28" s="242">
        <f t="shared" si="0"/>
        <v>2</v>
      </c>
      <c r="BL28" s="242">
        <f t="shared" si="0"/>
        <v>23.5</v>
      </c>
      <c r="BM28" s="242">
        <f t="shared" si="0"/>
        <v>1</v>
      </c>
      <c r="BN28" s="242">
        <f t="shared" si="0"/>
        <v>1</v>
      </c>
      <c r="BO28" s="242">
        <f t="shared" si="0"/>
        <v>22.5</v>
      </c>
      <c r="BP28" s="113">
        <f t="shared" si="3"/>
        <v>82</v>
      </c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</row>
    <row r="29" spans="1:81" s="20" customFormat="1" ht="15.75" thickTop="1" thickBot="1">
      <c r="A29" s="215">
        <v>15</v>
      </c>
      <c r="B29" s="366">
        <v>341204650</v>
      </c>
      <c r="C29" s="370" t="s">
        <v>156</v>
      </c>
      <c r="D29" s="98">
        <v>1.5</v>
      </c>
      <c r="E29" s="98">
        <v>0.5</v>
      </c>
      <c r="F29" s="98">
        <v>1</v>
      </c>
      <c r="G29" s="98">
        <v>1.5</v>
      </c>
      <c r="H29" s="98">
        <v>2</v>
      </c>
      <c r="I29" s="90"/>
      <c r="J29" s="90"/>
      <c r="K29" s="133"/>
      <c r="L29" s="98">
        <v>0</v>
      </c>
      <c r="M29" s="98">
        <v>2</v>
      </c>
      <c r="N29" s="98">
        <v>0</v>
      </c>
      <c r="O29" s="98">
        <v>0</v>
      </c>
      <c r="P29" s="98">
        <v>0.5</v>
      </c>
      <c r="Q29" s="89"/>
      <c r="R29" s="89"/>
      <c r="S29" s="133"/>
      <c r="T29" s="242">
        <v>1</v>
      </c>
      <c r="U29" s="98"/>
      <c r="V29" s="112"/>
      <c r="W29" s="436">
        <v>1</v>
      </c>
      <c r="X29" s="242"/>
      <c r="Y29" s="89"/>
      <c r="Z29" s="89"/>
      <c r="AA29" s="133"/>
      <c r="AB29" s="84"/>
      <c r="AC29" s="89"/>
      <c r="AD29" s="89"/>
      <c r="AE29" s="89"/>
      <c r="AF29" s="90"/>
      <c r="AG29" s="90"/>
      <c r="AH29" s="90"/>
      <c r="AI29" s="242">
        <v>5</v>
      </c>
      <c r="AJ29" s="132"/>
      <c r="AK29" s="90"/>
      <c r="AL29" s="90"/>
      <c r="AM29" s="90"/>
      <c r="AN29" s="90"/>
      <c r="AO29" s="367">
        <v>1</v>
      </c>
      <c r="AP29" s="367">
        <v>2</v>
      </c>
      <c r="AQ29" s="90"/>
      <c r="AR29" s="224"/>
      <c r="AS29" s="90"/>
      <c r="AT29" s="90"/>
      <c r="AU29" s="90"/>
      <c r="AV29" s="90"/>
      <c r="AW29" s="90"/>
      <c r="AX29" s="90"/>
      <c r="AY29" s="242">
        <v>14</v>
      </c>
      <c r="AZ29" s="242">
        <v>18</v>
      </c>
      <c r="BA29" s="242"/>
      <c r="BB29" s="242">
        <v>5</v>
      </c>
      <c r="BC29" s="242"/>
      <c r="BD29" s="242">
        <v>4</v>
      </c>
      <c r="BE29" s="242"/>
      <c r="BF29" s="242"/>
      <c r="BG29" s="242"/>
      <c r="BH29" s="242">
        <f t="shared" si="1"/>
        <v>20.5</v>
      </c>
      <c r="BI29" s="242">
        <f t="shared" si="0"/>
        <v>2.5</v>
      </c>
      <c r="BJ29" s="242">
        <f t="shared" si="0"/>
        <v>6</v>
      </c>
      <c r="BK29" s="242">
        <f t="shared" si="0"/>
        <v>2.5</v>
      </c>
      <c r="BL29" s="242">
        <f t="shared" si="0"/>
        <v>6.5</v>
      </c>
      <c r="BM29" s="242">
        <f t="shared" si="0"/>
        <v>1</v>
      </c>
      <c r="BN29" s="242">
        <f t="shared" si="0"/>
        <v>2</v>
      </c>
      <c r="BO29" s="242">
        <f t="shared" si="0"/>
        <v>19</v>
      </c>
      <c r="BP29" s="113">
        <f t="shared" si="3"/>
        <v>60</v>
      </c>
      <c r="BQ29" s="674"/>
      <c r="BR29" s="675"/>
      <c r="BS29" s="675"/>
      <c r="BT29" s="675"/>
      <c r="BU29" s="675"/>
      <c r="BV29" s="675"/>
      <c r="BW29" s="675"/>
      <c r="BX29" s="675"/>
      <c r="BY29" s="675"/>
      <c r="BZ29" s="675"/>
      <c r="CA29" s="675"/>
      <c r="CB29" s="675"/>
      <c r="CC29" s="676"/>
    </row>
    <row r="30" spans="1:81" s="20" customFormat="1" ht="15.75" thickTop="1" thickBot="1">
      <c r="A30" s="215">
        <v>16</v>
      </c>
      <c r="B30" s="366">
        <v>341205000</v>
      </c>
      <c r="C30" s="370" t="s">
        <v>601</v>
      </c>
      <c r="D30" s="98">
        <v>2</v>
      </c>
      <c r="E30" s="98">
        <v>0.5</v>
      </c>
      <c r="F30" s="98">
        <v>1.5</v>
      </c>
      <c r="G30" s="98">
        <v>0</v>
      </c>
      <c r="H30" s="98">
        <v>2</v>
      </c>
      <c r="I30" s="90"/>
      <c r="J30" s="90"/>
      <c r="K30" s="133"/>
      <c r="L30" s="98">
        <v>1.5</v>
      </c>
      <c r="M30" s="98">
        <v>1</v>
      </c>
      <c r="N30" s="98">
        <v>1</v>
      </c>
      <c r="O30" s="98">
        <v>0.5</v>
      </c>
      <c r="P30" s="98">
        <v>2.5</v>
      </c>
      <c r="Q30" s="89"/>
      <c r="R30" s="89"/>
      <c r="S30" s="133"/>
      <c r="T30" s="242">
        <v>1</v>
      </c>
      <c r="U30" s="98"/>
      <c r="V30" s="112"/>
      <c r="W30" s="436">
        <v>1</v>
      </c>
      <c r="X30" s="242"/>
      <c r="Y30" s="89"/>
      <c r="Z30" s="89"/>
      <c r="AA30" s="133"/>
      <c r="AB30" s="84"/>
      <c r="AC30" s="89"/>
      <c r="AD30" s="89"/>
      <c r="AE30" s="89"/>
      <c r="AF30" s="90"/>
      <c r="AG30" s="90"/>
      <c r="AH30" s="90"/>
      <c r="AI30" s="242">
        <v>5</v>
      </c>
      <c r="AJ30" s="132"/>
      <c r="AK30" s="90"/>
      <c r="AL30" s="90"/>
      <c r="AM30" s="90"/>
      <c r="AN30" s="90"/>
      <c r="AO30" s="367">
        <v>1</v>
      </c>
      <c r="AP30" s="367">
        <v>1.5</v>
      </c>
      <c r="AQ30" s="90"/>
      <c r="AR30" s="224"/>
      <c r="AS30" s="90"/>
      <c r="AT30" s="90"/>
      <c r="AU30" s="90"/>
      <c r="AV30" s="90"/>
      <c r="AW30" s="90"/>
      <c r="AX30" s="90"/>
      <c r="AY30" s="242">
        <v>12</v>
      </c>
      <c r="AZ30" s="242">
        <v>10.5</v>
      </c>
      <c r="BA30" s="242"/>
      <c r="BB30" s="242">
        <v>6</v>
      </c>
      <c r="BC30" s="242"/>
      <c r="BD30" s="242">
        <v>10.5</v>
      </c>
      <c r="BE30" s="242"/>
      <c r="BF30" s="242"/>
      <c r="BG30" s="242"/>
      <c r="BH30" s="242">
        <f t="shared" si="1"/>
        <v>15</v>
      </c>
      <c r="BI30" s="242">
        <f t="shared" si="0"/>
        <v>1.5</v>
      </c>
      <c r="BJ30" s="242">
        <f t="shared" si="0"/>
        <v>8.5</v>
      </c>
      <c r="BK30" s="242">
        <f t="shared" si="0"/>
        <v>1.5</v>
      </c>
      <c r="BL30" s="242">
        <f t="shared" si="0"/>
        <v>15</v>
      </c>
      <c r="BM30" s="242">
        <f t="shared" si="0"/>
        <v>1</v>
      </c>
      <c r="BN30" s="242">
        <f t="shared" si="0"/>
        <v>1.5</v>
      </c>
      <c r="BO30" s="242">
        <f t="shared" si="0"/>
        <v>17</v>
      </c>
      <c r="BP30" s="113">
        <f t="shared" si="3"/>
        <v>61</v>
      </c>
      <c r="BQ30" s="677"/>
      <c r="BR30" s="678"/>
      <c r="BS30" s="678"/>
      <c r="BT30" s="678"/>
      <c r="BU30" s="678"/>
      <c r="BV30" s="678"/>
      <c r="BW30" s="678"/>
      <c r="BX30" s="678"/>
      <c r="BY30" s="678"/>
      <c r="BZ30" s="678"/>
      <c r="CA30" s="678"/>
      <c r="CB30" s="678"/>
      <c r="CC30" s="679"/>
    </row>
    <row r="31" spans="1:81" s="20" customFormat="1" ht="15.75" thickTop="1" thickBot="1">
      <c r="A31" s="215">
        <v>17</v>
      </c>
      <c r="B31" s="366">
        <v>341205393</v>
      </c>
      <c r="C31" s="370" t="s">
        <v>630</v>
      </c>
      <c r="D31" s="98">
        <v>2</v>
      </c>
      <c r="E31" s="98">
        <v>1</v>
      </c>
      <c r="F31" s="98">
        <v>0</v>
      </c>
      <c r="G31" s="98">
        <v>1.5</v>
      </c>
      <c r="H31" s="98">
        <v>2</v>
      </c>
      <c r="I31" s="90"/>
      <c r="J31" s="90"/>
      <c r="K31" s="133"/>
      <c r="L31" s="98">
        <v>0.5</v>
      </c>
      <c r="M31" s="98">
        <v>0</v>
      </c>
      <c r="N31" s="98">
        <v>0</v>
      </c>
      <c r="O31" s="98">
        <v>0.5</v>
      </c>
      <c r="P31" s="98">
        <v>1.5</v>
      </c>
      <c r="Q31" s="89"/>
      <c r="R31" s="89"/>
      <c r="S31" s="133"/>
      <c r="T31" s="242">
        <v>1</v>
      </c>
      <c r="U31" s="98"/>
      <c r="V31" s="112"/>
      <c r="W31" s="436">
        <v>1</v>
      </c>
      <c r="X31" s="242"/>
      <c r="Y31" s="89"/>
      <c r="Z31" s="89"/>
      <c r="AA31" s="133"/>
      <c r="AB31" s="84"/>
      <c r="AC31" s="89"/>
      <c r="AD31" s="89"/>
      <c r="AE31" s="89"/>
      <c r="AF31" s="90"/>
      <c r="AG31" s="90"/>
      <c r="AH31" s="90"/>
      <c r="AI31" s="242">
        <v>3</v>
      </c>
      <c r="AJ31" s="132"/>
      <c r="AK31" s="90"/>
      <c r="AL31" s="90"/>
      <c r="AM31" s="90"/>
      <c r="AN31" s="90"/>
      <c r="AO31" s="367">
        <v>1</v>
      </c>
      <c r="AP31" s="367">
        <v>1</v>
      </c>
      <c r="AQ31" s="90"/>
      <c r="AR31" s="224"/>
      <c r="AS31" s="90"/>
      <c r="AT31" s="90"/>
      <c r="AU31" s="90"/>
      <c r="AV31" s="90"/>
      <c r="AW31" s="90"/>
      <c r="AX31" s="90"/>
      <c r="AY31" s="242">
        <v>16.5</v>
      </c>
      <c r="AZ31" s="242">
        <v>12</v>
      </c>
      <c r="BA31" s="242"/>
      <c r="BB31" s="242">
        <v>3</v>
      </c>
      <c r="BC31" s="242"/>
      <c r="BD31" s="242">
        <v>7.5</v>
      </c>
      <c r="BE31" s="242"/>
      <c r="BF31" s="242"/>
      <c r="BG31" s="242"/>
      <c r="BH31" s="242">
        <f t="shared" si="1"/>
        <v>15.5</v>
      </c>
      <c r="BI31" s="242">
        <f t="shared" si="1"/>
        <v>1</v>
      </c>
      <c r="BJ31" s="242">
        <f t="shared" si="1"/>
        <v>3</v>
      </c>
      <c r="BK31" s="242">
        <f t="shared" si="1"/>
        <v>3</v>
      </c>
      <c r="BL31" s="242">
        <f t="shared" si="1"/>
        <v>11</v>
      </c>
      <c r="BM31" s="242">
        <f t="shared" si="1"/>
        <v>1</v>
      </c>
      <c r="BN31" s="242">
        <f t="shared" si="1"/>
        <v>1</v>
      </c>
      <c r="BO31" s="242">
        <f t="shared" si="1"/>
        <v>19.5</v>
      </c>
      <c r="BP31" s="113">
        <f t="shared" si="3"/>
        <v>55</v>
      </c>
      <c r="BQ31" s="677"/>
      <c r="BR31" s="678"/>
      <c r="BS31" s="678"/>
      <c r="BT31" s="678"/>
      <c r="BU31" s="678"/>
      <c r="BV31" s="678"/>
      <c r="BW31" s="678"/>
      <c r="BX31" s="678"/>
      <c r="BY31" s="678"/>
      <c r="BZ31" s="678"/>
      <c r="CA31" s="678"/>
      <c r="CB31" s="678"/>
      <c r="CC31" s="679"/>
    </row>
    <row r="32" spans="1:81" s="20" customFormat="1" ht="15.75" thickTop="1" thickBot="1">
      <c r="A32" s="215">
        <v>18</v>
      </c>
      <c r="B32" s="366">
        <v>341206076</v>
      </c>
      <c r="C32" s="370" t="s">
        <v>631</v>
      </c>
      <c r="D32" s="98">
        <v>1.5</v>
      </c>
      <c r="E32" s="98">
        <v>0.5</v>
      </c>
      <c r="F32" s="98">
        <v>2.5</v>
      </c>
      <c r="G32" s="98">
        <v>1.5</v>
      </c>
      <c r="H32" s="98">
        <v>2</v>
      </c>
      <c r="I32" s="99"/>
      <c r="J32" s="99"/>
      <c r="K32" s="217"/>
      <c r="L32" s="98">
        <v>1.5</v>
      </c>
      <c r="M32" s="98">
        <v>0.5</v>
      </c>
      <c r="N32" s="98">
        <v>0.5</v>
      </c>
      <c r="O32" s="98">
        <v>0.5</v>
      </c>
      <c r="P32" s="98">
        <v>2.5</v>
      </c>
      <c r="Q32" s="89"/>
      <c r="R32" s="89"/>
      <c r="S32" s="133"/>
      <c r="T32" s="242">
        <v>1</v>
      </c>
      <c r="U32" s="84"/>
      <c r="V32" s="89"/>
      <c r="W32" s="436">
        <v>1</v>
      </c>
      <c r="X32" s="242"/>
      <c r="Y32" s="89"/>
      <c r="Z32" s="89"/>
      <c r="AA32" s="133"/>
      <c r="AB32" s="84"/>
      <c r="AC32" s="89"/>
      <c r="AD32" s="89"/>
      <c r="AE32" s="89"/>
      <c r="AF32" s="90"/>
      <c r="AG32" s="90"/>
      <c r="AH32" s="90"/>
      <c r="AI32" s="242">
        <v>4.5</v>
      </c>
      <c r="AJ32" s="132"/>
      <c r="AK32" s="90"/>
      <c r="AL32" s="90"/>
      <c r="AM32" s="90"/>
      <c r="AN32" s="90"/>
      <c r="AO32" s="367">
        <v>1</v>
      </c>
      <c r="AP32" s="367">
        <v>1</v>
      </c>
      <c r="AQ32" s="90"/>
      <c r="AR32" s="224"/>
      <c r="AS32" s="90"/>
      <c r="AT32" s="90"/>
      <c r="AU32" s="90"/>
      <c r="AV32" s="90"/>
      <c r="AW32" s="90"/>
      <c r="AX32" s="90"/>
      <c r="AY32" s="242">
        <v>18</v>
      </c>
      <c r="AZ32" s="242">
        <v>15.5</v>
      </c>
      <c r="BA32" s="242"/>
      <c r="BB32" s="242">
        <v>8.5</v>
      </c>
      <c r="BC32" s="242"/>
      <c r="BD32" s="242">
        <v>20</v>
      </c>
      <c r="BE32" s="242"/>
      <c r="BF32" s="242"/>
      <c r="BG32" s="242"/>
      <c r="BH32" s="242">
        <f t="shared" si="1"/>
        <v>19.5</v>
      </c>
      <c r="BI32" s="242">
        <f t="shared" si="1"/>
        <v>1</v>
      </c>
      <c r="BJ32" s="242">
        <f t="shared" si="1"/>
        <v>11.5</v>
      </c>
      <c r="BK32" s="242">
        <f t="shared" si="1"/>
        <v>3</v>
      </c>
      <c r="BL32" s="242">
        <f t="shared" si="1"/>
        <v>24.5</v>
      </c>
      <c r="BM32" s="242">
        <f t="shared" si="1"/>
        <v>1</v>
      </c>
      <c r="BN32" s="242">
        <f t="shared" si="1"/>
        <v>1</v>
      </c>
      <c r="BO32" s="242">
        <f t="shared" si="1"/>
        <v>22.5</v>
      </c>
      <c r="BP32" s="113">
        <f t="shared" si="3"/>
        <v>84</v>
      </c>
      <c r="BQ32" s="677"/>
      <c r="BR32" s="678"/>
      <c r="BS32" s="678"/>
      <c r="BT32" s="678"/>
      <c r="BU32" s="678"/>
      <c r="BV32" s="678"/>
      <c r="BW32" s="678"/>
      <c r="BX32" s="678"/>
      <c r="BY32" s="678"/>
      <c r="BZ32" s="678"/>
      <c r="CA32" s="678"/>
      <c r="CB32" s="678"/>
      <c r="CC32" s="679"/>
    </row>
    <row r="33" spans="1:82" s="20" customFormat="1" ht="15.75" thickTop="1" thickBot="1">
      <c r="A33" s="215">
        <v>19</v>
      </c>
      <c r="B33" s="366">
        <v>342206888</v>
      </c>
      <c r="C33" s="370" t="s">
        <v>603</v>
      </c>
      <c r="D33" s="98">
        <v>2</v>
      </c>
      <c r="E33" s="98">
        <v>2</v>
      </c>
      <c r="F33" s="98">
        <v>1</v>
      </c>
      <c r="G33" s="98">
        <v>2</v>
      </c>
      <c r="H33" s="98">
        <v>2</v>
      </c>
      <c r="I33" s="90"/>
      <c r="J33" s="90"/>
      <c r="K33" s="133"/>
      <c r="L33" s="98">
        <v>1.5</v>
      </c>
      <c r="M33" s="98">
        <v>1.5</v>
      </c>
      <c r="N33" s="98">
        <v>1</v>
      </c>
      <c r="O33" s="98">
        <v>0.5</v>
      </c>
      <c r="P33" s="98">
        <v>3</v>
      </c>
      <c r="Q33" s="89"/>
      <c r="R33" s="89"/>
      <c r="S33" s="133"/>
      <c r="T33" s="242">
        <v>1</v>
      </c>
      <c r="U33" s="84"/>
      <c r="V33" s="89"/>
      <c r="W33" s="436">
        <v>1</v>
      </c>
      <c r="X33" s="242"/>
      <c r="Y33" s="89"/>
      <c r="Z33" s="89"/>
      <c r="AA33" s="133"/>
      <c r="AB33" s="84"/>
      <c r="AC33" s="89"/>
      <c r="AD33" s="89"/>
      <c r="AE33" s="89"/>
      <c r="AF33" s="90"/>
      <c r="AG33" s="90"/>
      <c r="AH33" s="90"/>
      <c r="AI33" s="242">
        <v>5</v>
      </c>
      <c r="AJ33" s="132"/>
      <c r="AK33" s="90"/>
      <c r="AL33" s="90"/>
      <c r="AM33" s="90"/>
      <c r="AN33" s="90"/>
      <c r="AO33" s="367">
        <v>1</v>
      </c>
      <c r="AP33" s="367">
        <v>1.5</v>
      </c>
      <c r="AQ33" s="90"/>
      <c r="AR33" s="224"/>
      <c r="AS33" s="90"/>
      <c r="AT33" s="90"/>
      <c r="AU33" s="90"/>
      <c r="AV33" s="90"/>
      <c r="AW33" s="90"/>
      <c r="AX33" s="90"/>
      <c r="AY33" s="242">
        <v>17</v>
      </c>
      <c r="AZ33" s="242">
        <v>15.5</v>
      </c>
      <c r="BA33" s="242"/>
      <c r="BB33" s="242">
        <v>7.5</v>
      </c>
      <c r="BC33" s="242"/>
      <c r="BD33" s="242">
        <v>20</v>
      </c>
      <c r="BE33" s="242"/>
      <c r="BF33" s="242"/>
      <c r="BG33" s="242"/>
      <c r="BH33" s="242">
        <f t="shared" si="1"/>
        <v>20</v>
      </c>
      <c r="BI33" s="242">
        <f t="shared" si="1"/>
        <v>3.5</v>
      </c>
      <c r="BJ33" s="242">
        <f t="shared" si="1"/>
        <v>9.5</v>
      </c>
      <c r="BK33" s="242">
        <f t="shared" si="1"/>
        <v>3.5</v>
      </c>
      <c r="BL33" s="242">
        <f t="shared" si="1"/>
        <v>25</v>
      </c>
      <c r="BM33" s="242">
        <f t="shared" si="1"/>
        <v>1</v>
      </c>
      <c r="BN33" s="242">
        <f t="shared" si="1"/>
        <v>1.5</v>
      </c>
      <c r="BO33" s="242">
        <f t="shared" si="1"/>
        <v>22</v>
      </c>
      <c r="BP33" s="113">
        <f t="shared" si="3"/>
        <v>86</v>
      </c>
      <c r="BQ33" s="677"/>
      <c r="BR33" s="678"/>
      <c r="BS33" s="678"/>
      <c r="BT33" s="678"/>
      <c r="BU33" s="678"/>
      <c r="BV33" s="678"/>
      <c r="BW33" s="678"/>
      <c r="BX33" s="678"/>
      <c r="BY33" s="678"/>
      <c r="BZ33" s="678"/>
      <c r="CA33" s="678"/>
      <c r="CB33" s="678"/>
      <c r="CC33" s="679"/>
    </row>
    <row r="34" spans="1:82" s="20" customFormat="1" ht="15.75" thickTop="1" thickBot="1">
      <c r="A34" s="215">
        <v>20</v>
      </c>
      <c r="B34" s="366">
        <v>342206929</v>
      </c>
      <c r="C34" s="370" t="s">
        <v>632</v>
      </c>
      <c r="D34" s="98">
        <v>2</v>
      </c>
      <c r="E34" s="98">
        <v>1</v>
      </c>
      <c r="F34" s="98">
        <v>1.5</v>
      </c>
      <c r="G34" s="98">
        <v>1</v>
      </c>
      <c r="H34" s="98">
        <v>1.5</v>
      </c>
      <c r="I34" s="90"/>
      <c r="J34" s="90"/>
      <c r="K34" s="133"/>
      <c r="L34" s="98">
        <v>1.5</v>
      </c>
      <c r="M34" s="98">
        <v>1.5</v>
      </c>
      <c r="N34" s="98">
        <v>0.5</v>
      </c>
      <c r="O34" s="98">
        <v>0.5</v>
      </c>
      <c r="P34" s="98">
        <v>1.5</v>
      </c>
      <c r="Q34" s="89"/>
      <c r="R34" s="89"/>
      <c r="S34" s="133"/>
      <c r="T34" s="242">
        <v>1</v>
      </c>
      <c r="U34" s="98"/>
      <c r="V34" s="112"/>
      <c r="W34" s="436">
        <v>1</v>
      </c>
      <c r="X34" s="242"/>
      <c r="Y34" s="89"/>
      <c r="Z34" s="89"/>
      <c r="AA34" s="133"/>
      <c r="AB34" s="84"/>
      <c r="AC34" s="89"/>
      <c r="AD34" s="89"/>
      <c r="AE34" s="89"/>
      <c r="AF34" s="90"/>
      <c r="AG34" s="90"/>
      <c r="AH34" s="90"/>
      <c r="AI34" s="242">
        <v>3</v>
      </c>
      <c r="AJ34" s="132"/>
      <c r="AK34" s="90"/>
      <c r="AL34" s="90"/>
      <c r="AM34" s="90"/>
      <c r="AN34" s="90"/>
      <c r="AO34" s="367">
        <v>1</v>
      </c>
      <c r="AP34" s="367">
        <v>1.5</v>
      </c>
      <c r="AQ34" s="90"/>
      <c r="AR34" s="224"/>
      <c r="AS34" s="90"/>
      <c r="AT34" s="90"/>
      <c r="AU34" s="90"/>
      <c r="AV34" s="90"/>
      <c r="AW34" s="90"/>
      <c r="AX34" s="90"/>
      <c r="AY34" s="242">
        <v>12.5</v>
      </c>
      <c r="AZ34" s="242">
        <v>11</v>
      </c>
      <c r="BA34" s="242"/>
      <c r="BB34" s="242">
        <v>1.5</v>
      </c>
      <c r="BC34" s="242"/>
      <c r="BD34" s="242">
        <v>10</v>
      </c>
      <c r="BE34" s="242"/>
      <c r="BF34" s="242"/>
      <c r="BG34" s="242"/>
      <c r="BH34" s="242">
        <f t="shared" si="1"/>
        <v>15.5</v>
      </c>
      <c r="BI34" s="242">
        <f t="shared" si="1"/>
        <v>2.5</v>
      </c>
      <c r="BJ34" s="242">
        <f t="shared" si="1"/>
        <v>3.5</v>
      </c>
      <c r="BK34" s="242">
        <f t="shared" si="1"/>
        <v>2.5</v>
      </c>
      <c r="BL34" s="242">
        <f t="shared" si="1"/>
        <v>13</v>
      </c>
      <c r="BM34" s="242">
        <f t="shared" si="1"/>
        <v>1</v>
      </c>
      <c r="BN34" s="242">
        <f t="shared" si="1"/>
        <v>1.5</v>
      </c>
      <c r="BO34" s="242">
        <f t="shared" si="1"/>
        <v>15.5</v>
      </c>
      <c r="BP34" s="113">
        <f t="shared" si="3"/>
        <v>55</v>
      </c>
      <c r="BQ34" s="677"/>
      <c r="BR34" s="678"/>
      <c r="BS34" s="678"/>
      <c r="BT34" s="678"/>
      <c r="BU34" s="678"/>
      <c r="BV34" s="678"/>
      <c r="BW34" s="678"/>
      <c r="BX34" s="678"/>
      <c r="BY34" s="678"/>
      <c r="BZ34" s="678"/>
      <c r="CA34" s="678"/>
      <c r="CB34" s="678"/>
      <c r="CC34" s="679"/>
    </row>
    <row r="35" spans="1:82" s="20" customFormat="1" ht="15.75" thickTop="1" thickBot="1">
      <c r="A35" s="215">
        <v>21</v>
      </c>
      <c r="B35" s="366">
        <v>342207095</v>
      </c>
      <c r="C35" s="370" t="s">
        <v>604</v>
      </c>
      <c r="D35" s="98">
        <v>2</v>
      </c>
      <c r="E35" s="98">
        <v>0.5</v>
      </c>
      <c r="F35" s="98">
        <v>3</v>
      </c>
      <c r="G35" s="98">
        <v>2</v>
      </c>
      <c r="H35" s="98">
        <v>2</v>
      </c>
      <c r="I35" s="90"/>
      <c r="J35" s="90"/>
      <c r="K35" s="133"/>
      <c r="L35" s="98">
        <v>2</v>
      </c>
      <c r="M35" s="98">
        <v>2.5</v>
      </c>
      <c r="N35" s="98">
        <v>1</v>
      </c>
      <c r="O35" s="98">
        <v>1</v>
      </c>
      <c r="P35" s="98">
        <v>3</v>
      </c>
      <c r="Q35" s="89"/>
      <c r="R35" s="89"/>
      <c r="S35" s="133"/>
      <c r="T35" s="242">
        <v>1</v>
      </c>
      <c r="U35" s="98"/>
      <c r="V35" s="112"/>
      <c r="W35" s="436">
        <v>1</v>
      </c>
      <c r="X35" s="242"/>
      <c r="Y35" s="89"/>
      <c r="Z35" s="89"/>
      <c r="AA35" s="133"/>
      <c r="AB35" s="84"/>
      <c r="AC35" s="89"/>
      <c r="AD35" s="89"/>
      <c r="AE35" s="89"/>
      <c r="AF35" s="90"/>
      <c r="AG35" s="90"/>
      <c r="AH35" s="90"/>
      <c r="AI35" s="242">
        <v>5</v>
      </c>
      <c r="AJ35" s="132"/>
      <c r="AK35" s="90"/>
      <c r="AL35" s="90"/>
      <c r="AM35" s="90"/>
      <c r="AN35" s="90"/>
      <c r="AO35" s="367">
        <v>1</v>
      </c>
      <c r="AP35" s="367">
        <v>2</v>
      </c>
      <c r="AQ35" s="90"/>
      <c r="AR35" s="224"/>
      <c r="AS35" s="90"/>
      <c r="AT35" s="90"/>
      <c r="AU35" s="90"/>
      <c r="AV35" s="90"/>
      <c r="AW35" s="90"/>
      <c r="AX35" s="90"/>
      <c r="AY35" s="242">
        <v>20</v>
      </c>
      <c r="AZ35" s="242">
        <v>17</v>
      </c>
      <c r="BA35" s="242"/>
      <c r="BB35" s="242">
        <v>9</v>
      </c>
      <c r="BC35" s="242"/>
      <c r="BD35" s="242">
        <v>20</v>
      </c>
      <c r="BE35" s="242"/>
      <c r="BF35" s="242"/>
      <c r="BG35" s="242"/>
      <c r="BH35" s="242">
        <f t="shared" si="1"/>
        <v>22</v>
      </c>
      <c r="BI35" s="242">
        <f t="shared" si="1"/>
        <v>3</v>
      </c>
      <c r="BJ35" s="242">
        <f t="shared" si="1"/>
        <v>13</v>
      </c>
      <c r="BK35" s="242">
        <f t="shared" si="1"/>
        <v>4</v>
      </c>
      <c r="BL35" s="242">
        <f t="shared" si="1"/>
        <v>25</v>
      </c>
      <c r="BM35" s="242">
        <f t="shared" si="1"/>
        <v>1</v>
      </c>
      <c r="BN35" s="242">
        <f t="shared" si="1"/>
        <v>2</v>
      </c>
      <c r="BO35" s="242">
        <f t="shared" si="1"/>
        <v>25</v>
      </c>
      <c r="BP35" s="113">
        <f t="shared" si="3"/>
        <v>95</v>
      </c>
      <c r="BQ35" s="677"/>
      <c r="BR35" s="678"/>
      <c r="BS35" s="678"/>
      <c r="BT35" s="678"/>
      <c r="BU35" s="678"/>
      <c r="BV35" s="678"/>
      <c r="BW35" s="678"/>
      <c r="BX35" s="678"/>
      <c r="BY35" s="678"/>
      <c r="BZ35" s="678"/>
      <c r="CA35" s="678"/>
      <c r="CB35" s="678"/>
      <c r="CC35" s="679"/>
    </row>
    <row r="36" spans="1:82" s="20" customFormat="1" ht="15.75" thickTop="1" thickBot="1">
      <c r="A36" s="215">
        <v>22</v>
      </c>
      <c r="B36" s="366">
        <v>351205399</v>
      </c>
      <c r="C36" s="370" t="s">
        <v>519</v>
      </c>
      <c r="D36" s="98">
        <v>2</v>
      </c>
      <c r="E36" s="98">
        <v>0.5</v>
      </c>
      <c r="F36" s="98">
        <v>0</v>
      </c>
      <c r="G36" s="98">
        <v>1</v>
      </c>
      <c r="H36" s="98">
        <v>2</v>
      </c>
      <c r="I36" s="90"/>
      <c r="J36" s="90"/>
      <c r="K36" s="133"/>
      <c r="L36" s="98">
        <v>1.5</v>
      </c>
      <c r="M36" s="98">
        <v>1.5</v>
      </c>
      <c r="N36" s="98">
        <v>0</v>
      </c>
      <c r="O36" s="98">
        <v>0.5</v>
      </c>
      <c r="P36" s="98">
        <v>3</v>
      </c>
      <c r="Q36" s="89"/>
      <c r="R36" s="89"/>
      <c r="S36" s="133"/>
      <c r="T36" s="242">
        <v>1</v>
      </c>
      <c r="U36" s="98"/>
      <c r="V36" s="112"/>
      <c r="W36" s="436">
        <v>1</v>
      </c>
      <c r="X36" s="242"/>
      <c r="Y36" s="89"/>
      <c r="Z36" s="89"/>
      <c r="AA36" s="133"/>
      <c r="AB36" s="84"/>
      <c r="AC36" s="89"/>
      <c r="AD36" s="89"/>
      <c r="AE36" s="89"/>
      <c r="AF36" s="90"/>
      <c r="AG36" s="90"/>
      <c r="AH36" s="90"/>
      <c r="AI36" s="242">
        <v>4</v>
      </c>
      <c r="AJ36" s="132"/>
      <c r="AK36" s="90"/>
      <c r="AL36" s="90"/>
      <c r="AM36" s="90"/>
      <c r="AN36" s="90"/>
      <c r="AO36" s="367">
        <v>1</v>
      </c>
      <c r="AP36" s="367">
        <v>1</v>
      </c>
      <c r="AQ36" s="90"/>
      <c r="AR36" s="224"/>
      <c r="AS36" s="90"/>
      <c r="AT36" s="90"/>
      <c r="AU36" s="90"/>
      <c r="AV36" s="90"/>
      <c r="AW36" s="90"/>
      <c r="AX36" s="90"/>
      <c r="AY36" s="242">
        <v>12.5</v>
      </c>
      <c r="AZ36" s="242">
        <v>10.5</v>
      </c>
      <c r="BA36" s="242"/>
      <c r="BB36" s="242">
        <v>8.5</v>
      </c>
      <c r="BC36" s="242"/>
      <c r="BD36" s="242">
        <v>10.5</v>
      </c>
      <c r="BE36" s="242"/>
      <c r="BF36" s="242"/>
      <c r="BG36" s="242"/>
      <c r="BH36" s="242">
        <f t="shared" si="1"/>
        <v>15</v>
      </c>
      <c r="BI36" s="242">
        <f t="shared" si="1"/>
        <v>2</v>
      </c>
      <c r="BJ36" s="242">
        <f t="shared" si="1"/>
        <v>8.5</v>
      </c>
      <c r="BK36" s="242">
        <f t="shared" si="1"/>
        <v>2.5</v>
      </c>
      <c r="BL36" s="242">
        <f t="shared" si="1"/>
        <v>15.5</v>
      </c>
      <c r="BM36" s="242">
        <f t="shared" si="1"/>
        <v>1</v>
      </c>
      <c r="BN36" s="242">
        <f t="shared" si="1"/>
        <v>1</v>
      </c>
      <c r="BO36" s="242">
        <f t="shared" si="1"/>
        <v>16.5</v>
      </c>
      <c r="BP36" s="113">
        <f t="shared" si="3"/>
        <v>62</v>
      </c>
      <c r="BQ36" s="677"/>
      <c r="BR36" s="678"/>
      <c r="BS36" s="678"/>
      <c r="BT36" s="678"/>
      <c r="BU36" s="678"/>
      <c r="BV36" s="678"/>
      <c r="BW36" s="678"/>
      <c r="BX36" s="678"/>
      <c r="BY36" s="678"/>
      <c r="BZ36" s="678"/>
      <c r="CA36" s="678"/>
      <c r="CB36" s="678"/>
      <c r="CC36" s="679"/>
      <c r="CD36" s="185"/>
    </row>
    <row r="37" spans="1:82" s="20" customFormat="1" ht="15.75" thickTop="1" thickBot="1">
      <c r="A37" s="215">
        <v>23</v>
      </c>
      <c r="B37" s="366">
        <v>351205501</v>
      </c>
      <c r="C37" s="370" t="s">
        <v>521</v>
      </c>
      <c r="D37" s="98">
        <v>2</v>
      </c>
      <c r="E37" s="98">
        <v>1</v>
      </c>
      <c r="F37" s="98">
        <v>2.5</v>
      </c>
      <c r="G37" s="98">
        <v>1.5</v>
      </c>
      <c r="H37" s="98">
        <v>2</v>
      </c>
      <c r="I37" s="99"/>
      <c r="J37" s="99"/>
      <c r="K37" s="217"/>
      <c r="L37" s="98">
        <v>2</v>
      </c>
      <c r="M37" s="98">
        <v>1.5</v>
      </c>
      <c r="N37" s="98">
        <v>1</v>
      </c>
      <c r="O37" s="98">
        <v>1</v>
      </c>
      <c r="P37" s="98">
        <v>3</v>
      </c>
      <c r="Q37" s="89"/>
      <c r="R37" s="89"/>
      <c r="S37" s="133"/>
      <c r="T37" s="242">
        <v>1</v>
      </c>
      <c r="U37" s="84"/>
      <c r="V37" s="89"/>
      <c r="W37" s="436">
        <v>1</v>
      </c>
      <c r="X37" s="242"/>
      <c r="Y37" s="89"/>
      <c r="Z37" s="89"/>
      <c r="AA37" s="133"/>
      <c r="AB37" s="84"/>
      <c r="AC37" s="89"/>
      <c r="AD37" s="89"/>
      <c r="AE37" s="89"/>
      <c r="AF37" s="90"/>
      <c r="AG37" s="90"/>
      <c r="AH37" s="90"/>
      <c r="AI37" s="242">
        <v>3</v>
      </c>
      <c r="AJ37" s="132"/>
      <c r="AK37" s="90"/>
      <c r="AL37" s="90"/>
      <c r="AM37" s="90"/>
      <c r="AN37" s="90"/>
      <c r="AO37" s="367">
        <v>1</v>
      </c>
      <c r="AP37" s="367">
        <v>1.5</v>
      </c>
      <c r="AQ37" s="90"/>
      <c r="AR37" s="224"/>
      <c r="AS37" s="90"/>
      <c r="AT37" s="90"/>
      <c r="AU37" s="90"/>
      <c r="AV37" s="90"/>
      <c r="AW37" s="90"/>
      <c r="AX37" s="90"/>
      <c r="AY37" s="242">
        <v>17.5</v>
      </c>
      <c r="AZ37" s="242">
        <v>15</v>
      </c>
      <c r="BA37" s="242"/>
      <c r="BB37" s="242">
        <v>7.5</v>
      </c>
      <c r="BC37" s="242"/>
      <c r="BD37" s="242">
        <v>17</v>
      </c>
      <c r="BE37" s="242"/>
      <c r="BF37" s="242"/>
      <c r="BG37" s="242"/>
      <c r="BH37" s="242">
        <f t="shared" si="1"/>
        <v>20</v>
      </c>
      <c r="BI37" s="242">
        <f t="shared" si="1"/>
        <v>2.5</v>
      </c>
      <c r="BJ37" s="242">
        <f t="shared" si="1"/>
        <v>11</v>
      </c>
      <c r="BK37" s="242">
        <f t="shared" si="1"/>
        <v>3.5</v>
      </c>
      <c r="BL37" s="242">
        <f t="shared" si="1"/>
        <v>22</v>
      </c>
      <c r="BM37" s="242">
        <f t="shared" si="1"/>
        <v>1</v>
      </c>
      <c r="BN37" s="242">
        <f t="shared" si="1"/>
        <v>1.5</v>
      </c>
      <c r="BO37" s="242">
        <f t="shared" si="1"/>
        <v>20.5</v>
      </c>
      <c r="BP37" s="113">
        <f t="shared" si="3"/>
        <v>82</v>
      </c>
      <c r="BQ37" s="677"/>
      <c r="BR37" s="678"/>
      <c r="BS37" s="678"/>
      <c r="BT37" s="678"/>
      <c r="BU37" s="678"/>
      <c r="BV37" s="678"/>
      <c r="BW37" s="678"/>
      <c r="BX37" s="678"/>
      <c r="BY37" s="678"/>
      <c r="BZ37" s="678"/>
      <c r="CA37" s="678"/>
      <c r="CB37" s="678"/>
      <c r="CC37" s="679"/>
      <c r="CD37" s="185"/>
    </row>
    <row r="38" spans="1:82" s="20" customFormat="1" ht="15.75" thickTop="1" thickBot="1">
      <c r="A38" s="215">
        <v>24</v>
      </c>
      <c r="B38" s="366"/>
      <c r="C38" s="370"/>
      <c r="D38" s="98"/>
      <c r="E38" s="98"/>
      <c r="F38" s="98"/>
      <c r="G38" s="98"/>
      <c r="H38" s="98"/>
      <c r="I38" s="90"/>
      <c r="J38" s="90"/>
      <c r="K38" s="133"/>
      <c r="L38" s="98"/>
      <c r="M38" s="98"/>
      <c r="N38" s="98"/>
      <c r="O38" s="98"/>
      <c r="P38" s="98"/>
      <c r="Q38" s="89"/>
      <c r="R38" s="89"/>
      <c r="S38" s="133"/>
      <c r="T38" s="242"/>
      <c r="U38" s="84"/>
      <c r="V38" s="89"/>
      <c r="W38" s="436"/>
      <c r="X38" s="242"/>
      <c r="Y38" s="89"/>
      <c r="Z38" s="89"/>
      <c r="AA38" s="133"/>
      <c r="AB38" s="84"/>
      <c r="AC38" s="89"/>
      <c r="AD38" s="89"/>
      <c r="AE38" s="89"/>
      <c r="AF38" s="90"/>
      <c r="AG38" s="90"/>
      <c r="AH38" s="90"/>
      <c r="AI38" s="242"/>
      <c r="AJ38" s="132"/>
      <c r="AK38" s="90"/>
      <c r="AL38" s="90"/>
      <c r="AM38" s="90"/>
      <c r="AN38" s="90"/>
      <c r="AO38" s="177"/>
      <c r="AP38" s="177"/>
      <c r="AQ38" s="90"/>
      <c r="AR38" s="224"/>
      <c r="AS38" s="90"/>
      <c r="AT38" s="90"/>
      <c r="AU38" s="90"/>
      <c r="AV38" s="90"/>
      <c r="AW38" s="90"/>
      <c r="AX38" s="90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113">
        <f t="shared" si="3"/>
        <v>0</v>
      </c>
      <c r="BQ38" s="677"/>
      <c r="BR38" s="678"/>
      <c r="BS38" s="678"/>
      <c r="BT38" s="678"/>
      <c r="BU38" s="678"/>
      <c r="BV38" s="678"/>
      <c r="BW38" s="678"/>
      <c r="BX38" s="678"/>
      <c r="BY38" s="678"/>
      <c r="BZ38" s="678"/>
      <c r="CA38" s="678"/>
      <c r="CB38" s="678"/>
      <c r="CC38" s="679"/>
      <c r="CD38" s="185"/>
    </row>
    <row r="39" spans="1:82" s="20" customFormat="1" thickTop="1" thickBot="1">
      <c r="A39" s="700" t="s">
        <v>115</v>
      </c>
      <c r="B39" s="701"/>
      <c r="C39" s="702"/>
      <c r="D39" s="187" t="e">
        <f>(SUM(D15:D31))/CD53</f>
        <v>#DIV/0!</v>
      </c>
      <c r="E39" s="187">
        <f t="shared" ref="E39:AJ39" si="5">(SUM(E15:E31))/$BW$10</f>
        <v>0.47727272727272729</v>
      </c>
      <c r="F39" s="187">
        <f t="shared" si="5"/>
        <v>0.68181818181818177</v>
      </c>
      <c r="G39" s="187">
        <f t="shared" si="5"/>
        <v>0.43181818181818182</v>
      </c>
      <c r="H39" s="187">
        <f t="shared" si="5"/>
        <v>1.2045454545454546</v>
      </c>
      <c r="I39" s="187">
        <f t="shared" si="5"/>
        <v>0</v>
      </c>
      <c r="J39" s="187">
        <f t="shared" si="5"/>
        <v>0</v>
      </c>
      <c r="K39" s="187">
        <f t="shared" si="5"/>
        <v>0</v>
      </c>
      <c r="L39" s="188">
        <f t="shared" si="5"/>
        <v>0.75</v>
      </c>
      <c r="M39" s="188">
        <f t="shared" si="5"/>
        <v>0.70454545454545459</v>
      </c>
      <c r="N39" s="188">
        <f t="shared" si="5"/>
        <v>0.36363636363636365</v>
      </c>
      <c r="O39" s="188">
        <f t="shared" si="5"/>
        <v>0.29545454545454547</v>
      </c>
      <c r="P39" s="188">
        <f t="shared" si="5"/>
        <v>1.1590909090909092</v>
      </c>
      <c r="Q39" s="188">
        <f t="shared" si="5"/>
        <v>0</v>
      </c>
      <c r="R39" s="188">
        <f t="shared" si="5"/>
        <v>0</v>
      </c>
      <c r="S39" s="188">
        <f t="shared" si="5"/>
        <v>0</v>
      </c>
      <c r="T39" s="188">
        <f t="shared" si="5"/>
        <v>0.54545454545454541</v>
      </c>
      <c r="U39" s="188">
        <f t="shared" si="5"/>
        <v>0</v>
      </c>
      <c r="V39" s="188">
        <f t="shared" si="5"/>
        <v>0</v>
      </c>
      <c r="W39" s="188">
        <f t="shared" si="5"/>
        <v>0.45454545454545453</v>
      </c>
      <c r="X39" s="188">
        <f t="shared" si="5"/>
        <v>0</v>
      </c>
      <c r="Y39" s="188">
        <f t="shared" si="5"/>
        <v>0</v>
      </c>
      <c r="Z39" s="188">
        <f t="shared" si="5"/>
        <v>0</v>
      </c>
      <c r="AA39" s="188">
        <f t="shared" si="5"/>
        <v>0</v>
      </c>
      <c r="AB39" s="188">
        <f t="shared" si="5"/>
        <v>0</v>
      </c>
      <c r="AC39" s="188">
        <f t="shared" si="5"/>
        <v>0</v>
      </c>
      <c r="AD39" s="188">
        <f t="shared" si="5"/>
        <v>0</v>
      </c>
      <c r="AE39" s="188">
        <f t="shared" si="5"/>
        <v>0</v>
      </c>
      <c r="AF39" s="188">
        <f t="shared" si="5"/>
        <v>0</v>
      </c>
      <c r="AG39" s="188">
        <f t="shared" si="5"/>
        <v>0</v>
      </c>
      <c r="AH39" s="188">
        <f t="shared" si="5"/>
        <v>0</v>
      </c>
      <c r="AI39" s="188">
        <f t="shared" si="5"/>
        <v>3.2727272727272729</v>
      </c>
      <c r="AJ39" s="188">
        <f t="shared" si="5"/>
        <v>0</v>
      </c>
      <c r="AK39" s="188">
        <f t="shared" ref="AK39:BG39" si="6">(SUM(AK15:AK31))/$BW$10</f>
        <v>0</v>
      </c>
      <c r="AL39" s="188">
        <f t="shared" si="6"/>
        <v>0</v>
      </c>
      <c r="AM39" s="188">
        <f t="shared" si="6"/>
        <v>0</v>
      </c>
      <c r="AN39" s="188">
        <f t="shared" si="6"/>
        <v>0</v>
      </c>
      <c r="AO39" s="188">
        <f t="shared" si="6"/>
        <v>0.61363636363636365</v>
      </c>
      <c r="AP39" s="188">
        <f t="shared" si="6"/>
        <v>0.90909090909090906</v>
      </c>
      <c r="AQ39" s="188">
        <f t="shared" si="6"/>
        <v>0</v>
      </c>
      <c r="AR39" s="188">
        <f t="shared" si="6"/>
        <v>0</v>
      </c>
      <c r="AS39" s="188">
        <f t="shared" si="6"/>
        <v>0</v>
      </c>
      <c r="AT39" s="188">
        <f t="shared" si="6"/>
        <v>0</v>
      </c>
      <c r="AU39" s="188">
        <f t="shared" si="6"/>
        <v>0</v>
      </c>
      <c r="AV39" s="188">
        <f t="shared" si="6"/>
        <v>0</v>
      </c>
      <c r="AW39" s="188">
        <f t="shared" si="6"/>
        <v>0</v>
      </c>
      <c r="AX39" s="188">
        <f t="shared" si="6"/>
        <v>0</v>
      </c>
      <c r="AY39" s="188">
        <f t="shared" si="6"/>
        <v>10.5</v>
      </c>
      <c r="AZ39" s="188">
        <f t="shared" si="6"/>
        <v>7.9545454545454541</v>
      </c>
      <c r="BA39" s="188">
        <f t="shared" si="6"/>
        <v>0</v>
      </c>
      <c r="BB39" s="188">
        <f t="shared" si="6"/>
        <v>3.2045454545454546</v>
      </c>
      <c r="BC39" s="188">
        <f t="shared" si="6"/>
        <v>0</v>
      </c>
      <c r="BD39" s="188">
        <f t="shared" si="6"/>
        <v>5.8409090909090908</v>
      </c>
      <c r="BE39" s="188">
        <f t="shared" si="6"/>
        <v>0</v>
      </c>
      <c r="BF39" s="188">
        <f t="shared" si="6"/>
        <v>0</v>
      </c>
      <c r="BG39" s="188">
        <f t="shared" si="6"/>
        <v>0</v>
      </c>
      <c r="BH39" s="190">
        <f t="shared" ref="BH39:BO39" si="7">(SUM(BH15:BH38))/$BW$10</f>
        <v>15.522727272727273</v>
      </c>
      <c r="BI39" s="190">
        <f t="shared" si="7"/>
        <v>1.8409090909090908</v>
      </c>
      <c r="BJ39" s="190">
        <f t="shared" si="7"/>
        <v>6.8409090909090908</v>
      </c>
      <c r="BK39" s="190">
        <f t="shared" si="7"/>
        <v>2.0454545454545454</v>
      </c>
      <c r="BL39" s="190">
        <f t="shared" si="7"/>
        <v>13.886363636363637</v>
      </c>
      <c r="BM39" s="190">
        <f t="shared" si="7"/>
        <v>0.88636363636363635</v>
      </c>
      <c r="BN39" s="190">
        <f t="shared" si="7"/>
        <v>1.2954545454545454</v>
      </c>
      <c r="BO39" s="190">
        <f t="shared" si="7"/>
        <v>19.318181818181817</v>
      </c>
      <c r="BP39" s="113"/>
      <c r="BQ39" s="677"/>
      <c r="BR39" s="678"/>
      <c r="BS39" s="678"/>
      <c r="BT39" s="678"/>
      <c r="BU39" s="678"/>
      <c r="BV39" s="678"/>
      <c r="BW39" s="678"/>
      <c r="BX39" s="678"/>
      <c r="BY39" s="678"/>
      <c r="BZ39" s="678"/>
      <c r="CA39" s="678"/>
      <c r="CB39" s="678"/>
      <c r="CC39" s="679"/>
    </row>
    <row r="40" spans="1:82" s="20" customFormat="1" thickTop="1" thickBot="1">
      <c r="A40" s="703" t="s">
        <v>116</v>
      </c>
      <c r="B40" s="704"/>
      <c r="C40" s="705"/>
      <c r="D40" s="191" t="e">
        <f t="shared" ref="D40:J40" si="8">D39/BR19</f>
        <v>#DIV/0!</v>
      </c>
      <c r="E40" s="191">
        <f t="shared" si="8"/>
        <v>0.47727272727272729</v>
      </c>
      <c r="F40" s="191">
        <f t="shared" si="8"/>
        <v>0.22727272727272727</v>
      </c>
      <c r="G40" s="191">
        <f t="shared" si="8"/>
        <v>0.21590909090909091</v>
      </c>
      <c r="H40" s="191">
        <f t="shared" si="8"/>
        <v>0.60227272727272729</v>
      </c>
      <c r="I40" s="191" t="e">
        <f t="shared" si="8"/>
        <v>#DIV/0!</v>
      </c>
      <c r="J40" s="191" t="e">
        <f t="shared" si="8"/>
        <v>#DIV/0!</v>
      </c>
      <c r="K40" s="191" t="e">
        <f>K39/CA19</f>
        <v>#DIV/0!</v>
      </c>
      <c r="L40" s="191">
        <f t="shared" ref="L40:R40" si="9">L39/BR20</f>
        <v>0.375</v>
      </c>
      <c r="M40" s="191">
        <f t="shared" si="9"/>
        <v>0.23484848484848486</v>
      </c>
      <c r="N40" s="191">
        <f t="shared" si="9"/>
        <v>0.36363636363636365</v>
      </c>
      <c r="O40" s="191">
        <f t="shared" si="9"/>
        <v>0.29545454545454547</v>
      </c>
      <c r="P40" s="191">
        <f t="shared" si="9"/>
        <v>0.38636363636363641</v>
      </c>
      <c r="Q40" s="191" t="e">
        <f t="shared" si="9"/>
        <v>#DIV/0!</v>
      </c>
      <c r="R40" s="191" t="e">
        <f t="shared" si="9"/>
        <v>#DIV/0!</v>
      </c>
      <c r="S40" s="191" t="e">
        <f>S39/CA20</f>
        <v>#DIV/0!</v>
      </c>
      <c r="T40" s="191">
        <f t="shared" ref="T40:Z40" si="10">T39/BR16</f>
        <v>0.54545454545454541</v>
      </c>
      <c r="U40" s="191" t="e">
        <f t="shared" si="10"/>
        <v>#DIV/0!</v>
      </c>
      <c r="V40" s="191" t="e">
        <f t="shared" si="10"/>
        <v>#DIV/0!</v>
      </c>
      <c r="W40" s="191">
        <f t="shared" si="10"/>
        <v>0.45454545454545453</v>
      </c>
      <c r="X40" s="191" t="e">
        <f t="shared" si="10"/>
        <v>#DIV/0!</v>
      </c>
      <c r="Y40" s="191" t="e">
        <f t="shared" si="10"/>
        <v>#DIV/0!</v>
      </c>
      <c r="Z40" s="191" t="e">
        <f t="shared" si="10"/>
        <v>#DIV/0!</v>
      </c>
      <c r="AA40" s="191" t="e">
        <f>AA39/CA16</f>
        <v>#DIV/0!</v>
      </c>
      <c r="AB40" s="192" t="e">
        <f t="shared" ref="AB40:AH40" si="11">AB39/BR17</f>
        <v>#DIV/0!</v>
      </c>
      <c r="AC40" s="192" t="e">
        <f t="shared" si="11"/>
        <v>#DIV/0!</v>
      </c>
      <c r="AD40" s="192" t="e">
        <f t="shared" si="11"/>
        <v>#DIV/0!</v>
      </c>
      <c r="AE40" s="192" t="e">
        <f t="shared" si="11"/>
        <v>#DIV/0!</v>
      </c>
      <c r="AF40" s="192" t="e">
        <f t="shared" si="11"/>
        <v>#DIV/0!</v>
      </c>
      <c r="AG40" s="192" t="e">
        <f t="shared" si="11"/>
        <v>#DIV/0!</v>
      </c>
      <c r="AH40" s="192" t="e">
        <f t="shared" si="11"/>
        <v>#DIV/0!</v>
      </c>
      <c r="AI40" s="192">
        <f>AI39/CA17</f>
        <v>0.65454545454545454</v>
      </c>
      <c r="AJ40" s="193" t="e">
        <f t="shared" ref="AJ40:AP40" si="12">AJ39/BR18</f>
        <v>#DIV/0!</v>
      </c>
      <c r="AK40" s="193" t="e">
        <f t="shared" si="12"/>
        <v>#DIV/0!</v>
      </c>
      <c r="AL40" s="193" t="e">
        <f t="shared" si="12"/>
        <v>#DIV/0!</v>
      </c>
      <c r="AM40" s="193" t="e">
        <f t="shared" si="12"/>
        <v>#DIV/0!</v>
      </c>
      <c r="AN40" s="193" t="e">
        <f t="shared" si="12"/>
        <v>#DIV/0!</v>
      </c>
      <c r="AO40" s="193">
        <f t="shared" si="12"/>
        <v>0.61363636363636365</v>
      </c>
      <c r="AP40" s="193">
        <f t="shared" si="12"/>
        <v>0.45454545454545453</v>
      </c>
      <c r="AQ40" s="193" t="e">
        <f>AQ39/CA18</f>
        <v>#DIV/0!</v>
      </c>
      <c r="AR40" s="194" t="e">
        <f t="shared" ref="AR40:AX40" si="13">AR39/BR21</f>
        <v>#DIV/0!</v>
      </c>
      <c r="AS40" s="194" t="e">
        <f t="shared" si="13"/>
        <v>#DIV/0!</v>
      </c>
      <c r="AT40" s="194" t="e">
        <f t="shared" si="13"/>
        <v>#DIV/0!</v>
      </c>
      <c r="AU40" s="194" t="e">
        <f t="shared" si="13"/>
        <v>#DIV/0!</v>
      </c>
      <c r="AV40" s="194" t="e">
        <f t="shared" si="13"/>
        <v>#DIV/0!</v>
      </c>
      <c r="AW40" s="194" t="e">
        <f t="shared" si="13"/>
        <v>#DIV/0!</v>
      </c>
      <c r="AX40" s="194" t="e">
        <f t="shared" si="13"/>
        <v>#DIV/0!</v>
      </c>
      <c r="AY40" s="194">
        <f>AY39/CA21</f>
        <v>0.52500000000000002</v>
      </c>
      <c r="AZ40" s="195">
        <f t="shared" ref="AZ40:BF40" si="14">AZ39/BR22</f>
        <v>0.31818181818181818</v>
      </c>
      <c r="BA40" s="195" t="e">
        <f t="shared" si="14"/>
        <v>#DIV/0!</v>
      </c>
      <c r="BB40" s="195">
        <f t="shared" si="14"/>
        <v>0.32045454545454544</v>
      </c>
      <c r="BC40" s="195" t="e">
        <f t="shared" si="14"/>
        <v>#DIV/0!</v>
      </c>
      <c r="BD40" s="195">
        <f t="shared" si="14"/>
        <v>0.3893939393939394</v>
      </c>
      <c r="BE40" s="195" t="e">
        <f t="shared" si="14"/>
        <v>#DIV/0!</v>
      </c>
      <c r="BF40" s="195" t="e">
        <f t="shared" si="14"/>
        <v>#DIV/0!</v>
      </c>
      <c r="BG40" s="195" t="e">
        <f>BG39/CA22</f>
        <v>#DIV/0!</v>
      </c>
      <c r="BH40" s="196">
        <f t="shared" ref="BH40:BN40" si="15">BH39/BR24</f>
        <v>0.51742424242424245</v>
      </c>
      <c r="BI40" s="196">
        <f t="shared" si="15"/>
        <v>0.46022727272727271</v>
      </c>
      <c r="BJ40" s="196">
        <f t="shared" si="15"/>
        <v>0.48863636363636365</v>
      </c>
      <c r="BK40" s="196">
        <f t="shared" si="15"/>
        <v>0.51136363636363635</v>
      </c>
      <c r="BL40" s="196">
        <f t="shared" si="15"/>
        <v>0.69431818181818183</v>
      </c>
      <c r="BM40" s="196">
        <f t="shared" si="15"/>
        <v>0.88636363636363635</v>
      </c>
      <c r="BN40" s="196">
        <f t="shared" si="15"/>
        <v>0.64772727272727271</v>
      </c>
      <c r="BO40" s="196">
        <f>BO39/CA24</f>
        <v>0.77272727272727271</v>
      </c>
      <c r="BP40" s="197"/>
      <c r="BQ40" s="680"/>
      <c r="BR40" s="681"/>
      <c r="BS40" s="681"/>
      <c r="BT40" s="681"/>
      <c r="BU40" s="681"/>
      <c r="BV40" s="681"/>
      <c r="BW40" s="681"/>
      <c r="BX40" s="681"/>
      <c r="BY40" s="681"/>
      <c r="BZ40" s="681"/>
      <c r="CA40" s="681"/>
      <c r="CB40" s="681"/>
      <c r="CC40" s="682"/>
    </row>
    <row r="41" spans="1:82" s="20" customFormat="1" ht="13.5" thickTop="1">
      <c r="B41" s="198"/>
      <c r="M41" s="199"/>
      <c r="N41" s="199"/>
      <c r="BH41" s="200"/>
      <c r="BK41" s="201"/>
      <c r="BM41" s="201"/>
      <c r="BN41" s="201"/>
      <c r="BO41" s="201"/>
    </row>
    <row r="42" spans="1:82" s="20" customFormat="1" ht="12.75">
      <c r="A42" s="706" t="s">
        <v>117</v>
      </c>
      <c r="B42" s="706"/>
      <c r="C42" s="707"/>
      <c r="D42" s="707"/>
      <c r="E42" s="707"/>
      <c r="F42" s="707"/>
      <c r="G42" s="707"/>
      <c r="H42" s="707"/>
      <c r="I42" s="203"/>
      <c r="J42" s="203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706"/>
      <c r="Z42" s="706"/>
      <c r="AA42" s="706"/>
      <c r="AC42" s="204"/>
      <c r="AD42" s="204"/>
      <c r="AE42" s="709" t="s">
        <v>201</v>
      </c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09"/>
      <c r="AR42" s="709"/>
      <c r="AS42" s="709"/>
      <c r="AT42" s="709"/>
      <c r="AU42" s="709"/>
      <c r="AV42" s="709"/>
      <c r="AW42" s="709"/>
      <c r="AX42" s="709"/>
      <c r="AY42" s="709"/>
      <c r="AZ42" s="709"/>
      <c r="BA42" s="709"/>
      <c r="BB42" s="709"/>
      <c r="BC42" s="709"/>
      <c r="BD42" s="709"/>
      <c r="BE42" s="709"/>
      <c r="BF42" s="709"/>
      <c r="BG42" s="709"/>
      <c r="BH42" s="709"/>
      <c r="BI42" s="709"/>
      <c r="BJ42" s="709"/>
      <c r="BK42" s="709"/>
      <c r="BL42" s="709"/>
      <c r="BM42" s="709"/>
      <c r="BN42" s="709"/>
      <c r="BO42" s="709"/>
      <c r="BP42" s="708"/>
      <c r="BQ42" s="708"/>
      <c r="BR42" s="708"/>
      <c r="BS42" s="708"/>
      <c r="BT42" s="708"/>
      <c r="BU42" s="708"/>
      <c r="BV42" s="708"/>
      <c r="BW42" s="205"/>
      <c r="BX42" s="706" t="s">
        <v>120</v>
      </c>
      <c r="BY42" s="706"/>
      <c r="BZ42" s="706"/>
      <c r="CA42" s="706"/>
      <c r="CB42" s="706"/>
      <c r="CC42" s="706"/>
    </row>
    <row r="43" spans="1:82" s="20" customFormat="1" ht="12.75">
      <c r="B43" s="198"/>
    </row>
    <row r="44" spans="1:82" s="20" customFormat="1" ht="12.75">
      <c r="B44" s="206" t="s">
        <v>121</v>
      </c>
      <c r="H44" s="709" t="s">
        <v>122</v>
      </c>
      <c r="I44" s="709"/>
      <c r="J44" s="709"/>
      <c r="K44" s="709"/>
      <c r="L44" s="709"/>
      <c r="M44" s="709"/>
      <c r="N44" s="709"/>
      <c r="O44" s="709"/>
      <c r="P44" s="709"/>
      <c r="Q44" s="709"/>
      <c r="R44" s="709"/>
      <c r="S44" s="709"/>
      <c r="T44" s="709"/>
      <c r="U44" s="709"/>
      <c r="V44" s="709"/>
      <c r="W44" s="709"/>
      <c r="X44" s="709"/>
      <c r="Y44" s="709"/>
      <c r="Z44" s="709"/>
      <c r="AI44" s="710" t="s">
        <v>202</v>
      </c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710"/>
      <c r="BE44" s="710"/>
      <c r="BF44" s="710"/>
      <c r="BG44" s="710"/>
      <c r="BH44" s="710"/>
      <c r="BI44" s="710"/>
      <c r="BJ44" s="710"/>
      <c r="BK44" s="710"/>
      <c r="BL44" s="710"/>
      <c r="BM44" s="710"/>
      <c r="BN44" s="710"/>
      <c r="BO44" s="710"/>
      <c r="BV44" s="711" t="s">
        <v>124</v>
      </c>
      <c r="BW44" s="711"/>
      <c r="BX44" s="711"/>
      <c r="BY44" s="711"/>
      <c r="BZ44" s="711"/>
      <c r="CA44" s="711"/>
      <c r="CB44" s="711"/>
      <c r="CC44" s="204"/>
      <c r="CD44" s="204"/>
    </row>
    <row r="45" spans="1:82" s="20" customFormat="1" ht="12.75">
      <c r="B45" s="198"/>
    </row>
    <row r="46" spans="1:82" s="20" customFormat="1" ht="15" thickBot="1">
      <c r="B46" s="198"/>
      <c r="BP46" s="46"/>
      <c r="BQ46" s="46"/>
      <c r="CB46"/>
    </row>
    <row r="47" spans="1:82" s="20" customFormat="1" ht="15" thickTop="1">
      <c r="B47" s="198"/>
      <c r="BP47" s="40"/>
      <c r="BQ47" s="40"/>
      <c r="BR47" s="207" t="str">
        <f>BR15</f>
        <v>a1</v>
      </c>
      <c r="BS47" s="207" t="str">
        <f t="shared" ref="BS47" si="16">BS15</f>
        <v>a2</v>
      </c>
      <c r="BT47" s="207" t="s">
        <v>633</v>
      </c>
      <c r="BU47" s="207" t="s">
        <v>10</v>
      </c>
      <c r="BV47" s="207" t="s">
        <v>11</v>
      </c>
      <c r="BW47" s="207" t="s">
        <v>17</v>
      </c>
      <c r="BX47" s="207" t="s">
        <v>18</v>
      </c>
      <c r="BY47" s="437" t="s">
        <v>21</v>
      </c>
      <c r="BZ47" s="40"/>
      <c r="CA47"/>
      <c r="CB47" s="208"/>
    </row>
    <row r="48" spans="1:82" s="20" customFormat="1">
      <c r="B48" s="198"/>
      <c r="BP48" s="209"/>
      <c r="BQ48" s="210"/>
      <c r="BR48" s="231">
        <v>0.2</v>
      </c>
      <c r="BS48" s="231">
        <v>0.2</v>
      </c>
      <c r="BT48" s="231">
        <v>0.2</v>
      </c>
      <c r="BU48" s="231">
        <v>0.2</v>
      </c>
      <c r="BV48" s="231">
        <v>0.2</v>
      </c>
      <c r="BW48" s="231">
        <v>0.2</v>
      </c>
      <c r="BX48" s="231">
        <v>0.2</v>
      </c>
      <c r="BY48" s="438"/>
      <c r="BZ48" s="439"/>
      <c r="CA48"/>
    </row>
    <row r="49" spans="2:79" s="20" customFormat="1">
      <c r="B49" s="198"/>
      <c r="BP49" s="46"/>
      <c r="BQ49" s="212"/>
      <c r="BR49" s="231">
        <v>0.8</v>
      </c>
      <c r="BS49" s="231">
        <v>0.8</v>
      </c>
      <c r="BT49" s="231">
        <v>0.8</v>
      </c>
      <c r="BU49" s="231">
        <v>0.8</v>
      </c>
      <c r="BV49" s="231">
        <v>0.8</v>
      </c>
      <c r="BW49" s="231">
        <v>0.8</v>
      </c>
      <c r="BX49" s="231">
        <v>0.8</v>
      </c>
      <c r="BY49" s="438"/>
      <c r="BZ49" s="439"/>
      <c r="CA49"/>
    </row>
    <row r="50" spans="2:79" s="20" customFormat="1" ht="15" customHeight="1" thickBot="1">
      <c r="B50" s="198"/>
      <c r="BM50"/>
      <c r="BR50" s="213">
        <f>BH40</f>
        <v>0.51742424242424245</v>
      </c>
      <c r="BS50" s="213">
        <f t="shared" ref="BS50:BY50" si="17">BI40</f>
        <v>0.46022727272727271</v>
      </c>
      <c r="BT50" s="213">
        <f t="shared" si="17"/>
        <v>0.48863636363636365</v>
      </c>
      <c r="BU50" s="213">
        <f t="shared" si="17"/>
        <v>0.51136363636363635</v>
      </c>
      <c r="BV50" s="213">
        <f t="shared" si="17"/>
        <v>0.69431818181818183</v>
      </c>
      <c r="BW50" s="213">
        <f t="shared" si="17"/>
        <v>0.88636363636363635</v>
      </c>
      <c r="BX50" s="213">
        <f t="shared" si="17"/>
        <v>0.64772727272727271</v>
      </c>
      <c r="BY50" s="213">
        <f t="shared" si="17"/>
        <v>0.77272727272727271</v>
      </c>
      <c r="BZ50" s="440"/>
      <c r="CA50"/>
    </row>
    <row r="51" spans="2:79" s="11" customFormat="1" ht="12" thickTop="1">
      <c r="B51" s="214"/>
    </row>
  </sheetData>
  <protectedRanges>
    <protectedRange sqref="I21:K38 BP15:BP40 BG41 Q21:S38 AQ21:AX38 AJ21:AN38 U21:V38 Y21:AH38 B39:BO40" name="نطاق3"/>
    <protectedRange sqref="C42" name="نطاق4_1"/>
    <protectedRange sqref="C28:C38 BR50:BZ50" name="نطاق3_1"/>
    <protectedRange sqref="C15 C21:C23" name="نطاق3_1_1"/>
    <protectedRange sqref="C17:C19" name="نطاق3_1_1_1"/>
    <protectedRange sqref="B15" name="نطاق3_1_2"/>
    <protectedRange sqref="I16:K20 E16:H38 D15:D38 Q16:S20 L16:P38 AQ16:AX20 AO16:AP38 AJ16:AN20 AI16:AI38 U16:V20 T16:T38 Y16:AH20 W16:X38 E15:BO15 AY16:BO38" name="نطاق3_2"/>
    <protectedRange sqref="C10" name="نطاق2_1_1"/>
  </protectedRanges>
  <mergeCells count="60">
    <mergeCell ref="A1:H1"/>
    <mergeCell ref="Y1:AB3"/>
    <mergeCell ref="BP1:CC1"/>
    <mergeCell ref="A2:H2"/>
    <mergeCell ref="BP2:CC2"/>
    <mergeCell ref="A3:H3"/>
    <mergeCell ref="BP3:CC3"/>
    <mergeCell ref="A5:CC5"/>
    <mergeCell ref="A6:CC6"/>
    <mergeCell ref="BP7:BP8"/>
    <mergeCell ref="T8:Y9"/>
    <mergeCell ref="AS8:AW9"/>
    <mergeCell ref="A9:B9"/>
    <mergeCell ref="D9:G9"/>
    <mergeCell ref="H9:Q9"/>
    <mergeCell ref="BP9:BR9"/>
    <mergeCell ref="CA9:CC9"/>
    <mergeCell ref="A11:B11"/>
    <mergeCell ref="D11:AA11"/>
    <mergeCell ref="AB11:BO11"/>
    <mergeCell ref="BQ11:BV11"/>
    <mergeCell ref="CA11:CC11"/>
    <mergeCell ref="A10:B10"/>
    <mergeCell ref="D10:G10"/>
    <mergeCell ref="H10:Q10"/>
    <mergeCell ref="BP10:BR10"/>
    <mergeCell ref="CA10:CC10"/>
    <mergeCell ref="D12:BO12"/>
    <mergeCell ref="BX12:CC12"/>
    <mergeCell ref="A13:A14"/>
    <mergeCell ref="B13:B14"/>
    <mergeCell ref="C13:C14"/>
    <mergeCell ref="D13:K13"/>
    <mergeCell ref="L13:S13"/>
    <mergeCell ref="T13:AA13"/>
    <mergeCell ref="AB13:AI13"/>
    <mergeCell ref="BH13:BO13"/>
    <mergeCell ref="BQ29:CC40"/>
    <mergeCell ref="BQ13:BV13"/>
    <mergeCell ref="BX13:CC13"/>
    <mergeCell ref="CB16:CC16"/>
    <mergeCell ref="CB19:CC19"/>
    <mergeCell ref="CB20:CC20"/>
    <mergeCell ref="CB21:CC21"/>
    <mergeCell ref="CB22:CC22"/>
    <mergeCell ref="CB23:CC23"/>
    <mergeCell ref="CB24:CC24"/>
    <mergeCell ref="BQ26:BV27"/>
    <mergeCell ref="BX26:CC27"/>
    <mergeCell ref="A39:C39"/>
    <mergeCell ref="A40:C40"/>
    <mergeCell ref="A42:B42"/>
    <mergeCell ref="C42:H42"/>
    <mergeCell ref="K42:AA42"/>
    <mergeCell ref="BP42:BV42"/>
    <mergeCell ref="BX42:CC42"/>
    <mergeCell ref="H44:Z44"/>
    <mergeCell ref="AI44:BO44"/>
    <mergeCell ref="BV44:CB44"/>
    <mergeCell ref="AE42:BO4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4"/>
  <sheetViews>
    <sheetView rightToLeft="1" workbookViewId="0">
      <selection sqref="A1:XFD1048576"/>
    </sheetView>
  </sheetViews>
  <sheetFormatPr defaultRowHeight="15"/>
  <cols>
    <col min="1" max="1" width="6.25" customWidth="1"/>
    <col min="2" max="2" width="12.875" customWidth="1"/>
    <col min="3" max="3" width="34.25" customWidth="1"/>
    <col min="4" max="5" width="5.25" customWidth="1"/>
    <col min="6" max="6" width="9.625" customWidth="1"/>
    <col min="7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style="441" bestFit="1" customWidth="1"/>
    <col min="19" max="21" width="7" style="441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style="441" bestFit="1" customWidth="1"/>
    <col min="32" max="35" width="5.25" customWidth="1"/>
    <col min="36" max="37" width="5.25" style="441" customWidth="1"/>
    <col min="38" max="44" width="5.25" customWidth="1"/>
    <col min="45" max="45" width="5.25" style="441" customWidth="1"/>
    <col min="46" max="46" width="5.25" style="442" customWidth="1"/>
    <col min="47" max="49" width="5.25" style="441" customWidth="1"/>
    <col min="50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6" width="8" customWidth="1"/>
    <col min="67" max="67" width="5.25" bestFit="1" customWidth="1"/>
    <col min="68" max="68" width="5.25" customWidth="1"/>
    <col min="69" max="71" width="5.25" bestFit="1" customWidth="1"/>
  </cols>
  <sheetData>
    <row r="1" spans="1:73">
      <c r="A1" s="629" t="s">
        <v>0</v>
      </c>
      <c r="B1" s="629"/>
      <c r="C1" s="629"/>
      <c r="D1" s="629"/>
      <c r="E1" s="629"/>
      <c r="F1" s="629"/>
      <c r="G1" s="629"/>
      <c r="H1" s="1"/>
      <c r="I1" s="1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  <c r="BU1" s="3"/>
    </row>
    <row r="2" spans="1:73">
      <c r="A2" s="629" t="s">
        <v>1</v>
      </c>
      <c r="B2" s="629"/>
      <c r="C2" s="629"/>
      <c r="D2" s="629"/>
      <c r="E2" s="629"/>
      <c r="F2" s="629"/>
      <c r="G2" s="629"/>
      <c r="H2" s="1"/>
      <c r="I2" s="1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629"/>
      <c r="BU2" s="4"/>
    </row>
    <row r="3" spans="1:73">
      <c r="A3" s="632" t="s">
        <v>2</v>
      </c>
      <c r="B3" s="632"/>
      <c r="C3" s="632"/>
      <c r="D3" s="632"/>
      <c r="E3" s="632"/>
      <c r="F3" s="632"/>
      <c r="G3" s="632"/>
      <c r="H3" s="5"/>
      <c r="I3" s="5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"/>
    </row>
    <row r="4" spans="1:73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3"/>
      <c r="S4" s="443"/>
      <c r="T4" s="443"/>
      <c r="U4" s="443"/>
      <c r="V4" s="7"/>
      <c r="W4" s="7"/>
      <c r="X4" s="7"/>
      <c r="Y4" s="7"/>
      <c r="Z4" s="7"/>
      <c r="AA4" s="7"/>
      <c r="AB4" s="7"/>
      <c r="AC4" s="7"/>
      <c r="AD4" s="7"/>
      <c r="AE4" s="443"/>
      <c r="AF4" s="7"/>
      <c r="AG4" s="7"/>
      <c r="AH4" s="7"/>
      <c r="AI4" s="7"/>
      <c r="AJ4" s="443"/>
      <c r="AK4" s="443"/>
      <c r="AL4" s="7"/>
      <c r="AM4" s="7"/>
      <c r="AN4" s="7"/>
      <c r="AO4" s="7"/>
      <c r="AP4" s="7"/>
      <c r="AQ4" s="7"/>
      <c r="AR4" s="7"/>
      <c r="AS4" s="443"/>
      <c r="AT4" s="444"/>
      <c r="AU4" s="443"/>
      <c r="AV4" s="443"/>
      <c r="AW4" s="443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</row>
    <row r="5" spans="1:73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</row>
    <row r="6" spans="1:73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</row>
    <row r="7" spans="1:73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445"/>
      <c r="S7" s="445"/>
      <c r="T7" s="445"/>
      <c r="U7" s="445"/>
      <c r="V7" s="10"/>
      <c r="W7" s="10"/>
      <c r="X7" s="10"/>
      <c r="Y7" s="10"/>
      <c r="Z7" s="10"/>
      <c r="AA7" s="10"/>
      <c r="AB7" s="10"/>
      <c r="AC7" s="10"/>
      <c r="AD7" s="10"/>
      <c r="AE7" s="445"/>
      <c r="AF7" s="10"/>
      <c r="AG7" s="10"/>
      <c r="AH7" s="10"/>
      <c r="AI7" s="10"/>
      <c r="AJ7" s="445"/>
      <c r="AK7" s="445"/>
      <c r="AL7" s="10"/>
      <c r="AM7" s="10"/>
      <c r="AN7" s="10"/>
      <c r="AO7" s="10"/>
      <c r="AP7" s="10"/>
      <c r="AQ7" s="10"/>
      <c r="AR7" s="10"/>
      <c r="AS7" s="445"/>
      <c r="AT7" s="446"/>
      <c r="AU7" s="445"/>
      <c r="AV7" s="445"/>
      <c r="AW7" s="445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3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44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447" t="s">
        <v>19</v>
      </c>
      <c r="AK8" s="44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AS8" s="448"/>
      <c r="AT8" s="449"/>
      <c r="AU8" s="448"/>
      <c r="AV8" s="448"/>
      <c r="AW8" s="448"/>
      <c r="BH8" s="635"/>
    </row>
    <row r="9" spans="1:73" s="20" customFormat="1" ht="20.25" customHeight="1" thickTop="1" thickBot="1">
      <c r="A9" s="637" t="s">
        <v>24</v>
      </c>
      <c r="B9" s="638"/>
      <c r="C9" s="21" t="s">
        <v>634</v>
      </c>
      <c r="D9" s="639" t="s">
        <v>635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24" t="s">
        <v>28</v>
      </c>
      <c r="Z9" s="19"/>
      <c r="AA9" s="24" t="s">
        <v>28</v>
      </c>
      <c r="AB9" s="19" t="s">
        <v>28</v>
      </c>
      <c r="AC9" s="19"/>
      <c r="AD9" s="19"/>
      <c r="AE9" s="19" t="s">
        <v>28</v>
      </c>
      <c r="AF9" s="18"/>
      <c r="AG9" s="18"/>
      <c r="AH9" s="18"/>
      <c r="AI9" s="19" t="s">
        <v>28</v>
      </c>
      <c r="AJ9" s="450"/>
      <c r="AK9" s="450"/>
      <c r="AL9" s="18" t="s">
        <v>28</v>
      </c>
      <c r="AM9" s="18"/>
      <c r="AN9" s="636"/>
      <c r="AO9" s="636"/>
      <c r="AP9" s="636"/>
      <c r="AQ9" s="636"/>
      <c r="AS9" s="448"/>
      <c r="AT9" s="449"/>
      <c r="AU9" s="448"/>
      <c r="AV9" s="448"/>
      <c r="AW9" s="448"/>
      <c r="BH9" s="644"/>
      <c r="BI9" s="644"/>
      <c r="BJ9" s="644"/>
      <c r="BK9" s="644"/>
      <c r="BL9" s="25"/>
      <c r="BM9" s="25"/>
      <c r="BN9" s="25"/>
      <c r="BO9" s="26"/>
      <c r="BP9" s="26">
        <v>216</v>
      </c>
      <c r="BQ9" s="26"/>
      <c r="BR9" s="644" t="s">
        <v>30</v>
      </c>
      <c r="BS9" s="644"/>
      <c r="BT9" s="645"/>
    </row>
    <row r="10" spans="1:73" s="20" customFormat="1" ht="23.25" thickTop="1" thickBot="1">
      <c r="A10" s="652" t="s">
        <v>31</v>
      </c>
      <c r="B10" s="653"/>
      <c r="C10" s="451" t="s">
        <v>636</v>
      </c>
      <c r="D10" s="654" t="s">
        <v>637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452"/>
      <c r="S10" s="452"/>
      <c r="T10" s="452"/>
      <c r="U10" s="452"/>
      <c r="V10" s="31"/>
      <c r="W10" s="31"/>
      <c r="X10" s="31"/>
      <c r="Y10" s="32"/>
      <c r="Z10" s="33"/>
      <c r="AA10" s="33"/>
      <c r="AB10" s="33"/>
      <c r="AC10" s="33"/>
      <c r="AD10" s="33"/>
      <c r="AE10" s="453"/>
      <c r="AF10" s="34"/>
      <c r="AG10" s="34"/>
      <c r="AH10" s="34"/>
      <c r="AI10" s="34"/>
      <c r="AJ10" s="453"/>
      <c r="AK10" s="453"/>
      <c r="AL10" s="34"/>
      <c r="AM10" s="34"/>
      <c r="AN10" s="34"/>
      <c r="AO10" s="34"/>
      <c r="AP10" s="34"/>
      <c r="AQ10" s="34"/>
      <c r="AR10" s="34"/>
      <c r="AS10" s="453"/>
      <c r="AT10" s="454"/>
      <c r="AU10" s="453"/>
      <c r="AV10" s="453"/>
      <c r="AW10" s="453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6"/>
      <c r="BO10" s="37"/>
      <c r="BP10" s="37">
        <v>24</v>
      </c>
      <c r="BQ10" s="37"/>
      <c r="BR10" s="658" t="s">
        <v>34</v>
      </c>
      <c r="BS10" s="658"/>
      <c r="BT10" s="659"/>
    </row>
    <row r="11" spans="1:73" s="20" customFormat="1" ht="17.25" thickTop="1" thickBot="1">
      <c r="A11" s="646" t="s">
        <v>35</v>
      </c>
      <c r="B11" s="646"/>
      <c r="C11" s="38" t="s">
        <v>324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651"/>
      <c r="BP11" s="40"/>
      <c r="BQ11" s="41"/>
      <c r="BR11" s="651" t="s">
        <v>131</v>
      </c>
      <c r="BS11" s="651"/>
      <c r="BT11" s="651"/>
    </row>
    <row r="12" spans="1:73" s="20" customFormat="1" ht="14.25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45"/>
      <c r="BQ12" s="662"/>
      <c r="BR12" s="662"/>
      <c r="BS12" s="662"/>
      <c r="BT12" s="662"/>
      <c r="BU12" s="46"/>
    </row>
    <row r="13" spans="1:73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55" t="s">
        <v>638</v>
      </c>
      <c r="AK13" s="455"/>
      <c r="AL13" s="48"/>
      <c r="AM13" s="49"/>
      <c r="AN13" s="50"/>
      <c r="AO13" s="50" t="s">
        <v>48</v>
      </c>
      <c r="AP13" s="50"/>
      <c r="AQ13" s="50"/>
      <c r="AR13" s="50"/>
      <c r="AS13" s="456"/>
      <c r="AT13" s="457"/>
      <c r="AU13" s="458"/>
      <c r="AV13" s="458" t="s">
        <v>49</v>
      </c>
      <c r="AW13" s="458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684"/>
      <c r="BP13" s="58"/>
      <c r="BQ13" s="684" t="s">
        <v>52</v>
      </c>
      <c r="BR13" s="684"/>
      <c r="BS13" s="684"/>
      <c r="BT13" s="685"/>
    </row>
    <row r="14" spans="1:73" s="20" customFormat="1" ht="14.25" thickTop="1" thickBot="1">
      <c r="A14" s="664"/>
      <c r="B14" s="664"/>
      <c r="C14" s="666"/>
      <c r="D14" s="59" t="s">
        <v>6</v>
      </c>
      <c r="E14" s="59" t="s">
        <v>7</v>
      </c>
      <c r="F14" s="60" t="s">
        <v>10</v>
      </c>
      <c r="G14" s="60" t="s">
        <v>12</v>
      </c>
      <c r="H14" s="61" t="s">
        <v>15</v>
      </c>
      <c r="I14" s="61" t="s">
        <v>19</v>
      </c>
      <c r="J14" s="62" t="s">
        <v>22</v>
      </c>
      <c r="K14" s="59" t="s">
        <v>7</v>
      </c>
      <c r="L14" s="59" t="s">
        <v>8</v>
      </c>
      <c r="M14" s="59" t="s">
        <v>10</v>
      </c>
      <c r="N14" s="59" t="s">
        <v>11</v>
      </c>
      <c r="O14" s="60" t="s">
        <v>15</v>
      </c>
      <c r="P14" s="60" t="s">
        <v>19</v>
      </c>
      <c r="Q14" s="62" t="s">
        <v>639</v>
      </c>
      <c r="R14" s="459" t="s">
        <v>6</v>
      </c>
      <c r="S14" s="459" t="s">
        <v>10</v>
      </c>
      <c r="T14" s="459" t="s">
        <v>11</v>
      </c>
      <c r="U14" s="459" t="s">
        <v>14</v>
      </c>
      <c r="V14" s="60" t="s">
        <v>18</v>
      </c>
      <c r="W14" s="60" t="s">
        <v>19</v>
      </c>
      <c r="X14" s="62" t="s">
        <v>639</v>
      </c>
      <c r="Y14" s="59" t="s">
        <v>6</v>
      </c>
      <c r="Z14" s="60" t="s">
        <v>7</v>
      </c>
      <c r="AA14" s="60" t="s">
        <v>11</v>
      </c>
      <c r="AB14" s="61" t="s">
        <v>12</v>
      </c>
      <c r="AC14" s="61" t="s">
        <v>15</v>
      </c>
      <c r="AD14" s="61" t="s">
        <v>19</v>
      </c>
      <c r="AE14" s="460" t="s">
        <v>639</v>
      </c>
      <c r="AF14" s="64" t="s">
        <v>6</v>
      </c>
      <c r="AG14" s="65" t="s">
        <v>7</v>
      </c>
      <c r="AH14" s="65" t="s">
        <v>10</v>
      </c>
      <c r="AI14" s="65" t="s">
        <v>11</v>
      </c>
      <c r="AJ14" s="461" t="s">
        <v>14</v>
      </c>
      <c r="AK14" s="461" t="s">
        <v>18</v>
      </c>
      <c r="AL14" s="65" t="s">
        <v>639</v>
      </c>
      <c r="AM14" s="64" t="s">
        <v>6</v>
      </c>
      <c r="AN14" s="65" t="s">
        <v>7</v>
      </c>
      <c r="AO14" s="65" t="s">
        <v>11</v>
      </c>
      <c r="AP14" s="65" t="s">
        <v>12</v>
      </c>
      <c r="AQ14" s="65" t="s">
        <v>15</v>
      </c>
      <c r="AR14" s="65" t="s">
        <v>19</v>
      </c>
      <c r="AS14" s="462" t="s">
        <v>639</v>
      </c>
      <c r="AT14" s="463" t="s">
        <v>6</v>
      </c>
      <c r="AU14" s="464" t="s">
        <v>7</v>
      </c>
      <c r="AV14" s="465" t="s">
        <v>10</v>
      </c>
      <c r="AW14" s="466" t="s">
        <v>11</v>
      </c>
      <c r="AX14" s="61" t="s">
        <v>15</v>
      </c>
      <c r="AY14" s="61" t="s">
        <v>19</v>
      </c>
      <c r="AZ14" s="62" t="s">
        <v>639</v>
      </c>
      <c r="BA14" s="67" t="s">
        <v>6</v>
      </c>
      <c r="BB14" s="68" t="s">
        <v>7</v>
      </c>
      <c r="BC14" s="67" t="s">
        <v>11</v>
      </c>
      <c r="BD14" s="69" t="s">
        <v>12</v>
      </c>
      <c r="BE14" s="61" t="s">
        <v>15</v>
      </c>
      <c r="BF14" s="61" t="s">
        <v>19</v>
      </c>
      <c r="BG14" s="62" t="s">
        <v>639</v>
      </c>
      <c r="BH14" s="57" t="s">
        <v>53</v>
      </c>
    </row>
    <row r="15" spans="1:73" s="20" customFormat="1" ht="16.5" thickTop="1" thickBot="1">
      <c r="A15" s="215">
        <v>1</v>
      </c>
      <c r="B15" s="467">
        <v>321205018</v>
      </c>
      <c r="C15" s="468" t="s">
        <v>640</v>
      </c>
      <c r="D15" s="98">
        <v>3</v>
      </c>
      <c r="E15" s="98"/>
      <c r="F15" s="469">
        <v>3</v>
      </c>
      <c r="G15" s="98"/>
      <c r="H15" s="98"/>
      <c r="I15" s="98"/>
      <c r="J15" s="98"/>
      <c r="K15" s="98">
        <v>2</v>
      </c>
      <c r="L15" s="98">
        <v>2</v>
      </c>
      <c r="M15" s="98">
        <v>1</v>
      </c>
      <c r="N15" s="98">
        <v>1</v>
      </c>
      <c r="O15" s="98"/>
      <c r="P15" s="89"/>
      <c r="Q15" s="133"/>
      <c r="R15" s="111">
        <v>1</v>
      </c>
      <c r="S15" s="111">
        <v>1</v>
      </c>
      <c r="T15" s="470"/>
      <c r="U15" s="111"/>
      <c r="V15" s="89"/>
      <c r="W15" s="89"/>
      <c r="X15" s="133"/>
      <c r="Y15" s="84"/>
      <c r="Z15" s="89"/>
      <c r="AA15" s="89"/>
      <c r="AB15" s="90"/>
      <c r="AC15" s="90"/>
      <c r="AD15" s="90"/>
      <c r="AE15" s="471">
        <v>3</v>
      </c>
      <c r="AF15" s="106"/>
      <c r="AG15" s="99"/>
      <c r="AH15" s="99"/>
      <c r="AI15" s="99"/>
      <c r="AJ15" s="99">
        <v>1</v>
      </c>
      <c r="AK15" s="99">
        <v>1</v>
      </c>
      <c r="AL15" s="99"/>
      <c r="AM15" s="219"/>
      <c r="AN15" s="99"/>
      <c r="AO15" s="99"/>
      <c r="AP15" s="99"/>
      <c r="AQ15" s="99"/>
      <c r="AR15" s="99"/>
      <c r="AS15" s="242">
        <v>16</v>
      </c>
      <c r="AT15" s="98">
        <v>8</v>
      </c>
      <c r="AU15" s="469">
        <v>7</v>
      </c>
      <c r="AV15" s="112">
        <v>7</v>
      </c>
      <c r="AW15" s="112">
        <v>11</v>
      </c>
      <c r="AX15" s="106"/>
      <c r="AY15" s="99"/>
      <c r="AZ15" s="107"/>
      <c r="BA15" s="109">
        <f>AT15+AM15+AF15+Y15+R15+K15+D15</f>
        <v>14</v>
      </c>
      <c r="BB15" s="109">
        <f t="shared" ref="BB15:BG30" si="0">AU15+AN15+AG15+Z15+S15+L15+E15</f>
        <v>10</v>
      </c>
      <c r="BC15" s="109">
        <f t="shared" si="0"/>
        <v>11</v>
      </c>
      <c r="BD15" s="109">
        <f t="shared" si="0"/>
        <v>12</v>
      </c>
      <c r="BE15" s="109">
        <f t="shared" si="0"/>
        <v>1</v>
      </c>
      <c r="BF15" s="109">
        <f t="shared" si="0"/>
        <v>1</v>
      </c>
      <c r="BG15" s="109">
        <f t="shared" si="0"/>
        <v>19</v>
      </c>
      <c r="BH15" s="113">
        <f>SUM(BA15:BG15)</f>
        <v>68</v>
      </c>
      <c r="BI15" s="114" t="s">
        <v>50</v>
      </c>
      <c r="BJ15" s="115"/>
      <c r="BK15" s="116" t="s">
        <v>6</v>
      </c>
      <c r="BL15" s="116" t="s">
        <v>7</v>
      </c>
      <c r="BM15" s="116" t="s">
        <v>8</v>
      </c>
      <c r="BN15" s="116" t="s">
        <v>10</v>
      </c>
      <c r="BO15" s="117" t="s">
        <v>11</v>
      </c>
      <c r="BP15" s="117" t="s">
        <v>14</v>
      </c>
      <c r="BQ15" s="117" t="s">
        <v>18</v>
      </c>
      <c r="BR15" s="119" t="s">
        <v>639</v>
      </c>
      <c r="BS15" s="40"/>
      <c r="BT15" s="40"/>
    </row>
    <row r="16" spans="1:73" s="20" customFormat="1" thickBot="1">
      <c r="A16" s="215">
        <v>2</v>
      </c>
      <c r="B16" s="472">
        <v>321205084</v>
      </c>
      <c r="C16" s="473" t="s">
        <v>641</v>
      </c>
      <c r="D16" s="98">
        <v>2.5</v>
      </c>
      <c r="E16" s="98"/>
      <c r="F16" s="98">
        <v>2.5</v>
      </c>
      <c r="G16" s="98"/>
      <c r="H16" s="90"/>
      <c r="I16" s="90"/>
      <c r="J16" s="133"/>
      <c r="K16" s="98">
        <v>1</v>
      </c>
      <c r="L16" s="98">
        <v>4</v>
      </c>
      <c r="M16" s="98">
        <v>2</v>
      </c>
      <c r="N16" s="98">
        <v>2</v>
      </c>
      <c r="O16" s="98"/>
      <c r="P16" s="89"/>
      <c r="Q16" s="133"/>
      <c r="R16" s="474">
        <v>1</v>
      </c>
      <c r="S16" s="474">
        <v>1</v>
      </c>
      <c r="T16" s="470"/>
      <c r="U16" s="474"/>
      <c r="V16" s="89"/>
      <c r="W16" s="89"/>
      <c r="X16" s="133"/>
      <c r="Y16" s="84"/>
      <c r="Z16" s="89"/>
      <c r="AA16" s="89"/>
      <c r="AB16" s="90"/>
      <c r="AC16" s="90"/>
      <c r="AD16" s="90"/>
      <c r="AE16" s="260">
        <v>1</v>
      </c>
      <c r="AF16" s="132"/>
      <c r="AG16" s="90"/>
      <c r="AH16" s="90"/>
      <c r="AI16" s="90"/>
      <c r="AJ16" s="90">
        <v>1</v>
      </c>
      <c r="AK16" s="90">
        <v>1</v>
      </c>
      <c r="AL16" s="90"/>
      <c r="AM16" s="224"/>
      <c r="AN16" s="90"/>
      <c r="AO16" s="90"/>
      <c r="AP16" s="90"/>
      <c r="AQ16" s="90"/>
      <c r="AR16" s="90"/>
      <c r="AS16" s="244">
        <v>15</v>
      </c>
      <c r="AT16" s="98">
        <v>9</v>
      </c>
      <c r="AU16" s="98">
        <v>5</v>
      </c>
      <c r="AV16" s="112">
        <v>7</v>
      </c>
      <c r="AW16" s="112">
        <v>8</v>
      </c>
      <c r="AX16" s="132"/>
      <c r="AY16" s="90"/>
      <c r="AZ16" s="133"/>
      <c r="BA16" s="109">
        <f t="shared" ref="BA16:BG31" si="1">AT16+AM16+AF16+Y16+R16+K16+D16</f>
        <v>13.5</v>
      </c>
      <c r="BB16" s="109">
        <f t="shared" si="0"/>
        <v>10</v>
      </c>
      <c r="BC16" s="109">
        <f t="shared" si="0"/>
        <v>11.5</v>
      </c>
      <c r="BD16" s="109">
        <f t="shared" si="0"/>
        <v>10</v>
      </c>
      <c r="BE16" s="109">
        <f t="shared" si="0"/>
        <v>1</v>
      </c>
      <c r="BF16" s="109">
        <f t="shared" si="0"/>
        <v>1</v>
      </c>
      <c r="BG16" s="109">
        <f t="shared" si="0"/>
        <v>16</v>
      </c>
      <c r="BH16" s="113">
        <f>SUM(BA16:BG16)</f>
        <v>63</v>
      </c>
      <c r="BI16" s="134">
        <v>2</v>
      </c>
      <c r="BJ16" s="135"/>
      <c r="BK16" s="136">
        <v>1</v>
      </c>
      <c r="BL16" s="136"/>
      <c r="BM16" s="136"/>
      <c r="BN16" s="136">
        <v>1</v>
      </c>
      <c r="BO16" s="136">
        <v>1</v>
      </c>
      <c r="BP16" s="136"/>
      <c r="BQ16" s="136"/>
      <c r="BR16" s="136"/>
      <c r="BS16" s="686" t="s">
        <v>47</v>
      </c>
      <c r="BT16" s="687"/>
    </row>
    <row r="17" spans="1:72" s="20" customFormat="1" ht="15.75" thickBot="1">
      <c r="A17" s="215">
        <v>3</v>
      </c>
      <c r="B17" s="472">
        <v>331203069</v>
      </c>
      <c r="C17" s="473" t="s">
        <v>416</v>
      </c>
      <c r="D17" s="98">
        <v>3.5</v>
      </c>
      <c r="E17" s="98"/>
      <c r="F17" s="98">
        <v>5</v>
      </c>
      <c r="G17" s="98"/>
      <c r="H17" s="99"/>
      <c r="I17" s="99"/>
      <c r="J17" s="107"/>
      <c r="K17" s="98">
        <v>2</v>
      </c>
      <c r="L17" s="98">
        <v>0</v>
      </c>
      <c r="M17" s="98">
        <v>0.5</v>
      </c>
      <c r="N17" s="98">
        <v>1</v>
      </c>
      <c r="O17" s="98"/>
      <c r="P17" s="89"/>
      <c r="Q17" s="133"/>
      <c r="R17" s="223">
        <v>1</v>
      </c>
      <c r="S17" s="223">
        <v>1</v>
      </c>
      <c r="T17" s="470"/>
      <c r="U17" s="223"/>
      <c r="V17" s="89"/>
      <c r="W17" s="89"/>
      <c r="X17" s="133"/>
      <c r="Y17" s="84"/>
      <c r="Z17" s="89"/>
      <c r="AA17" s="89"/>
      <c r="AB17" s="90"/>
      <c r="AC17" s="90"/>
      <c r="AD17" s="90"/>
      <c r="AE17" s="260">
        <v>4</v>
      </c>
      <c r="AF17" s="132"/>
      <c r="AG17" s="90"/>
      <c r="AH17" s="90"/>
      <c r="AI17" s="90"/>
      <c r="AJ17" s="90">
        <v>1</v>
      </c>
      <c r="AK17" s="90">
        <v>1</v>
      </c>
      <c r="AL17" s="90"/>
      <c r="AM17" s="224"/>
      <c r="AN17" s="90"/>
      <c r="AO17" s="90"/>
      <c r="AP17" s="90"/>
      <c r="AQ17" s="90"/>
      <c r="AR17" s="90"/>
      <c r="AS17" s="244">
        <v>16.5</v>
      </c>
      <c r="AT17" s="98">
        <v>9</v>
      </c>
      <c r="AU17" s="98">
        <v>4.5</v>
      </c>
      <c r="AV17" s="112">
        <v>7.5</v>
      </c>
      <c r="AW17" s="112">
        <v>8.5</v>
      </c>
      <c r="AX17" s="132"/>
      <c r="AY17" s="90"/>
      <c r="AZ17" s="133"/>
      <c r="BA17" s="109">
        <f t="shared" si="1"/>
        <v>15.5</v>
      </c>
      <c r="BB17" s="109">
        <f t="shared" si="0"/>
        <v>5.5</v>
      </c>
      <c r="BC17" s="109">
        <f t="shared" si="0"/>
        <v>13</v>
      </c>
      <c r="BD17" s="109">
        <f t="shared" si="0"/>
        <v>9.5</v>
      </c>
      <c r="BE17" s="109">
        <f t="shared" si="0"/>
        <v>1</v>
      </c>
      <c r="BF17" s="109">
        <f t="shared" si="0"/>
        <v>1</v>
      </c>
      <c r="BG17" s="109">
        <f t="shared" si="0"/>
        <v>20.5</v>
      </c>
      <c r="BH17" s="113">
        <f t="shared" ref="BH17:BH28" si="2">SUM(BA17:BG17)</f>
        <v>66</v>
      </c>
      <c r="BI17" s="134">
        <f t="shared" ref="BI17:BI22" si="3">SUM(BK17:BR17)</f>
        <v>5</v>
      </c>
      <c r="BJ17" s="135"/>
      <c r="BK17" s="136"/>
      <c r="BL17" s="136"/>
      <c r="BM17" s="136"/>
      <c r="BN17" s="136"/>
      <c r="BO17" s="136"/>
      <c r="BP17" s="136"/>
      <c r="BQ17" s="136"/>
      <c r="BR17" s="136">
        <v>5</v>
      </c>
      <c r="BS17" s="140"/>
      <c r="BT17" s="141" t="s">
        <v>57</v>
      </c>
    </row>
    <row r="18" spans="1:72" s="20" customFormat="1" thickBot="1">
      <c r="A18" s="215">
        <v>4</v>
      </c>
      <c r="B18" s="472">
        <v>331203724</v>
      </c>
      <c r="C18" s="473" t="s">
        <v>419</v>
      </c>
      <c r="D18" s="98">
        <v>1.5</v>
      </c>
      <c r="E18" s="98"/>
      <c r="F18" s="98">
        <v>2.5</v>
      </c>
      <c r="G18" s="98"/>
      <c r="H18" s="99"/>
      <c r="I18" s="99"/>
      <c r="J18" s="107"/>
      <c r="K18" s="98">
        <v>0.5</v>
      </c>
      <c r="L18" s="98">
        <v>3.5</v>
      </c>
      <c r="M18" s="98">
        <v>0.5</v>
      </c>
      <c r="N18" s="98">
        <v>0.5</v>
      </c>
      <c r="O18" s="98"/>
      <c r="P18" s="89"/>
      <c r="Q18" s="133"/>
      <c r="R18" s="474">
        <v>0</v>
      </c>
      <c r="S18" s="474">
        <v>1</v>
      </c>
      <c r="T18" s="470"/>
      <c r="U18" s="474"/>
      <c r="V18" s="89"/>
      <c r="W18" s="89"/>
      <c r="X18" s="133"/>
      <c r="Y18" s="84"/>
      <c r="Z18" s="89"/>
      <c r="AA18" s="89"/>
      <c r="AB18" s="90"/>
      <c r="AC18" s="90"/>
      <c r="AD18" s="90"/>
      <c r="AE18" s="260">
        <v>3</v>
      </c>
      <c r="AF18" s="132"/>
      <c r="AG18" s="90"/>
      <c r="AH18" s="90"/>
      <c r="AI18" s="90"/>
      <c r="AJ18" s="90">
        <v>1</v>
      </c>
      <c r="AK18" s="90">
        <v>1</v>
      </c>
      <c r="AL18" s="90"/>
      <c r="AM18" s="224"/>
      <c r="AN18" s="90"/>
      <c r="AO18" s="90"/>
      <c r="AP18" s="90"/>
      <c r="AQ18" s="90"/>
      <c r="AR18" s="90"/>
      <c r="AS18" s="244">
        <v>15.5</v>
      </c>
      <c r="AT18" s="98">
        <v>7</v>
      </c>
      <c r="AU18" s="98">
        <v>4</v>
      </c>
      <c r="AV18" s="112">
        <v>4</v>
      </c>
      <c r="AW18" s="112">
        <v>4.5</v>
      </c>
      <c r="AX18" s="132"/>
      <c r="AY18" s="90"/>
      <c r="AZ18" s="133"/>
      <c r="BA18" s="109">
        <f t="shared" si="1"/>
        <v>9</v>
      </c>
      <c r="BB18" s="109">
        <f t="shared" si="0"/>
        <v>8.5</v>
      </c>
      <c r="BC18" s="109">
        <f t="shared" si="0"/>
        <v>7</v>
      </c>
      <c r="BD18" s="109">
        <f t="shared" si="0"/>
        <v>5</v>
      </c>
      <c r="BE18" s="109">
        <f t="shared" si="0"/>
        <v>1</v>
      </c>
      <c r="BF18" s="109">
        <f t="shared" si="0"/>
        <v>1</v>
      </c>
      <c r="BG18" s="109">
        <f t="shared" si="0"/>
        <v>18.5</v>
      </c>
      <c r="BH18" s="113">
        <f t="shared" si="2"/>
        <v>50</v>
      </c>
      <c r="BI18" s="134">
        <f>SUM(BK18:BR18)</f>
        <v>3</v>
      </c>
      <c r="BJ18" s="135"/>
      <c r="BK18" s="136"/>
      <c r="BL18" s="136"/>
      <c r="BM18" s="136"/>
      <c r="BN18" s="136"/>
      <c r="BO18" s="136"/>
      <c r="BP18" s="136">
        <v>2</v>
      </c>
      <c r="BQ18" s="136">
        <v>1</v>
      </c>
      <c r="BR18" s="136"/>
      <c r="BS18" s="140"/>
      <c r="BT18" s="141" t="s">
        <v>638</v>
      </c>
    </row>
    <row r="19" spans="1:72" s="20" customFormat="1" ht="15.75" thickTop="1" thickBot="1">
      <c r="A19" s="215">
        <v>5</v>
      </c>
      <c r="B19" s="472">
        <v>341204118</v>
      </c>
      <c r="C19" s="473" t="s">
        <v>144</v>
      </c>
      <c r="D19" s="98">
        <v>2.5</v>
      </c>
      <c r="E19" s="98"/>
      <c r="F19" s="98">
        <v>3</v>
      </c>
      <c r="G19" s="98"/>
      <c r="H19" s="99"/>
      <c r="I19" s="99"/>
      <c r="J19" s="217"/>
      <c r="K19" s="98">
        <v>2</v>
      </c>
      <c r="L19" s="98">
        <v>1</v>
      </c>
      <c r="M19" s="98">
        <v>0</v>
      </c>
      <c r="N19" s="98">
        <v>1.5</v>
      </c>
      <c r="O19" s="98"/>
      <c r="P19" s="89"/>
      <c r="Q19" s="133"/>
      <c r="R19" s="474">
        <v>1</v>
      </c>
      <c r="S19" s="474">
        <v>1</v>
      </c>
      <c r="T19" s="470"/>
      <c r="U19" s="474"/>
      <c r="V19" s="89"/>
      <c r="W19" s="89"/>
      <c r="X19" s="133"/>
      <c r="Y19" s="84"/>
      <c r="Z19" s="89"/>
      <c r="AA19" s="89"/>
      <c r="AB19" s="90"/>
      <c r="AC19" s="90"/>
      <c r="AD19" s="90"/>
      <c r="AE19" s="260">
        <v>2</v>
      </c>
      <c r="AF19" s="132"/>
      <c r="AG19" s="90"/>
      <c r="AH19" s="90"/>
      <c r="AI19" s="90"/>
      <c r="AJ19" s="90">
        <v>1</v>
      </c>
      <c r="AK19" s="90">
        <v>1</v>
      </c>
      <c r="AL19" s="90"/>
      <c r="AM19" s="224"/>
      <c r="AN19" s="90"/>
      <c r="AO19" s="90"/>
      <c r="AP19" s="90"/>
      <c r="AQ19" s="90"/>
      <c r="AR19" s="90"/>
      <c r="AS19" s="244">
        <v>11.5</v>
      </c>
      <c r="AT19" s="98">
        <v>6</v>
      </c>
      <c r="AU19" s="98">
        <v>3.5</v>
      </c>
      <c r="AV19" s="112">
        <v>4</v>
      </c>
      <c r="AW19" s="112">
        <v>6</v>
      </c>
      <c r="AX19" s="132"/>
      <c r="AY19" s="90"/>
      <c r="AZ19" s="133"/>
      <c r="BA19" s="109">
        <f t="shared" si="1"/>
        <v>11.5</v>
      </c>
      <c r="BB19" s="109">
        <f t="shared" si="0"/>
        <v>5.5</v>
      </c>
      <c r="BC19" s="109">
        <f t="shared" si="0"/>
        <v>7</v>
      </c>
      <c r="BD19" s="109">
        <f t="shared" si="0"/>
        <v>7.5</v>
      </c>
      <c r="BE19" s="109">
        <f t="shared" si="0"/>
        <v>1</v>
      </c>
      <c r="BF19" s="109">
        <f t="shared" si="0"/>
        <v>1</v>
      </c>
      <c r="BG19" s="109">
        <f t="shared" si="0"/>
        <v>13.5</v>
      </c>
      <c r="BH19" s="113">
        <f t="shared" si="2"/>
        <v>47</v>
      </c>
      <c r="BI19" s="134">
        <f t="shared" si="3"/>
        <v>10</v>
      </c>
      <c r="BJ19" s="135"/>
      <c r="BK19" s="136">
        <v>4</v>
      </c>
      <c r="BL19" s="136"/>
      <c r="BM19" s="136"/>
      <c r="BN19" s="136">
        <v>6</v>
      </c>
      <c r="BO19" s="136"/>
      <c r="BP19" s="136"/>
      <c r="BQ19" s="136"/>
      <c r="BR19" s="136"/>
      <c r="BS19" s="688" t="s">
        <v>43</v>
      </c>
      <c r="BT19" s="689"/>
    </row>
    <row r="20" spans="1:72" s="20" customFormat="1" ht="15.75" thickBot="1">
      <c r="A20" s="215">
        <v>6</v>
      </c>
      <c r="B20" s="472">
        <v>341204301</v>
      </c>
      <c r="C20" s="468" t="s">
        <v>269</v>
      </c>
      <c r="D20" s="98">
        <v>2.5</v>
      </c>
      <c r="E20" s="98"/>
      <c r="F20" s="98">
        <v>2.5</v>
      </c>
      <c r="G20" s="98"/>
      <c r="H20" s="90"/>
      <c r="I20" s="90"/>
      <c r="J20" s="133"/>
      <c r="K20" s="98">
        <v>1</v>
      </c>
      <c r="L20" s="98">
        <v>0.5</v>
      </c>
      <c r="M20" s="98">
        <v>0.5</v>
      </c>
      <c r="N20" s="98">
        <v>1</v>
      </c>
      <c r="O20" s="98"/>
      <c r="P20" s="89"/>
      <c r="Q20" s="133"/>
      <c r="R20" s="223">
        <v>1</v>
      </c>
      <c r="S20" s="223">
        <v>1</v>
      </c>
      <c r="T20" s="470"/>
      <c r="U20" s="223"/>
      <c r="V20" s="89"/>
      <c r="W20" s="89"/>
      <c r="X20" s="133"/>
      <c r="Y20" s="84"/>
      <c r="Z20" s="89"/>
      <c r="AA20" s="89"/>
      <c r="AB20" s="90"/>
      <c r="AC20" s="90"/>
      <c r="AD20" s="90"/>
      <c r="AE20" s="260">
        <v>5</v>
      </c>
      <c r="AF20" s="132"/>
      <c r="AG20" s="90"/>
      <c r="AH20" s="90"/>
      <c r="AI20" s="90"/>
      <c r="AJ20" s="90">
        <v>2</v>
      </c>
      <c r="AK20" s="90">
        <v>1</v>
      </c>
      <c r="AL20" s="90"/>
      <c r="AM20" s="224"/>
      <c r="AN20" s="90"/>
      <c r="AO20" s="90"/>
      <c r="AP20" s="90"/>
      <c r="AQ20" s="90"/>
      <c r="AR20" s="90"/>
      <c r="AS20" s="244">
        <v>13.5</v>
      </c>
      <c r="AT20" s="98">
        <v>5</v>
      </c>
      <c r="AU20" s="98">
        <v>6</v>
      </c>
      <c r="AV20" s="112">
        <v>6</v>
      </c>
      <c r="AW20" s="112">
        <v>11.5</v>
      </c>
      <c r="AX20" s="132"/>
      <c r="AY20" s="90"/>
      <c r="AZ20" s="133"/>
      <c r="BA20" s="109">
        <f t="shared" si="1"/>
        <v>9.5</v>
      </c>
      <c r="BB20" s="109">
        <f t="shared" si="0"/>
        <v>7.5</v>
      </c>
      <c r="BC20" s="109">
        <f t="shared" si="0"/>
        <v>9</v>
      </c>
      <c r="BD20" s="109">
        <f t="shared" si="0"/>
        <v>12.5</v>
      </c>
      <c r="BE20" s="109">
        <f t="shared" si="0"/>
        <v>2</v>
      </c>
      <c r="BF20" s="109">
        <f t="shared" si="0"/>
        <v>1</v>
      </c>
      <c r="BG20" s="109">
        <f t="shared" si="0"/>
        <v>18.5</v>
      </c>
      <c r="BH20" s="113">
        <f t="shared" si="2"/>
        <v>60</v>
      </c>
      <c r="BI20" s="134">
        <f t="shared" si="3"/>
        <v>10</v>
      </c>
      <c r="BJ20" s="135"/>
      <c r="BK20" s="136"/>
      <c r="BL20" s="136">
        <v>2</v>
      </c>
      <c r="BM20" s="136">
        <v>4</v>
      </c>
      <c r="BN20" s="136">
        <v>2</v>
      </c>
      <c r="BO20" s="136">
        <v>2</v>
      </c>
      <c r="BP20" s="136"/>
      <c r="BQ20" s="136"/>
      <c r="BR20" s="136"/>
      <c r="BS20" s="688" t="s">
        <v>44</v>
      </c>
      <c r="BT20" s="689"/>
    </row>
    <row r="21" spans="1:72" s="20" customFormat="1" ht="15.75" thickTop="1" thickBot="1">
      <c r="A21" s="215">
        <v>7</v>
      </c>
      <c r="B21" s="475">
        <v>341204326</v>
      </c>
      <c r="C21" s="476" t="s">
        <v>152</v>
      </c>
      <c r="D21" s="98">
        <v>1.5</v>
      </c>
      <c r="E21" s="98"/>
      <c r="F21" s="98">
        <v>1.5</v>
      </c>
      <c r="G21" s="98"/>
      <c r="H21" s="99"/>
      <c r="I21" s="99"/>
      <c r="J21" s="217"/>
      <c r="K21" s="98">
        <v>2</v>
      </c>
      <c r="L21" s="98">
        <v>1</v>
      </c>
      <c r="M21" s="98">
        <v>1</v>
      </c>
      <c r="N21" s="98">
        <v>1</v>
      </c>
      <c r="O21" s="98"/>
      <c r="P21" s="89"/>
      <c r="Q21" s="133"/>
      <c r="R21" s="474">
        <v>1</v>
      </c>
      <c r="S21" s="474">
        <v>1</v>
      </c>
      <c r="T21" s="470"/>
      <c r="U21" s="474"/>
      <c r="V21" s="89"/>
      <c r="W21" s="89"/>
      <c r="X21" s="133"/>
      <c r="Y21" s="84"/>
      <c r="Z21" s="89"/>
      <c r="AA21" s="89"/>
      <c r="AB21" s="90"/>
      <c r="AC21" s="90"/>
      <c r="AD21" s="90"/>
      <c r="AE21" s="260">
        <v>5</v>
      </c>
      <c r="AF21" s="132"/>
      <c r="AG21" s="90"/>
      <c r="AH21" s="90"/>
      <c r="AI21" s="90"/>
      <c r="AJ21" s="90">
        <v>2</v>
      </c>
      <c r="AK21" s="90">
        <v>1</v>
      </c>
      <c r="AL21" s="90"/>
      <c r="AM21" s="224"/>
      <c r="AN21" s="90"/>
      <c r="AO21" s="90"/>
      <c r="AP21" s="90"/>
      <c r="AQ21" s="90"/>
      <c r="AR21" s="90"/>
      <c r="AS21" s="244">
        <v>17.5</v>
      </c>
      <c r="AT21" s="98">
        <v>4</v>
      </c>
      <c r="AU21" s="98">
        <v>5</v>
      </c>
      <c r="AV21" s="112">
        <v>6.5</v>
      </c>
      <c r="AW21" s="112">
        <v>9</v>
      </c>
      <c r="AX21" s="132"/>
      <c r="AY21" s="90"/>
      <c r="AZ21" s="133"/>
      <c r="BA21" s="109">
        <f t="shared" si="1"/>
        <v>8.5</v>
      </c>
      <c r="BB21" s="109">
        <f t="shared" si="0"/>
        <v>7</v>
      </c>
      <c r="BC21" s="109">
        <f t="shared" si="0"/>
        <v>9</v>
      </c>
      <c r="BD21" s="109">
        <f t="shared" si="0"/>
        <v>10</v>
      </c>
      <c r="BE21" s="109">
        <f t="shared" si="0"/>
        <v>2</v>
      </c>
      <c r="BF21" s="109">
        <f t="shared" si="0"/>
        <v>1</v>
      </c>
      <c r="BG21" s="109">
        <f t="shared" si="0"/>
        <v>22.5</v>
      </c>
      <c r="BH21" s="113">
        <f t="shared" si="2"/>
        <v>60</v>
      </c>
      <c r="BI21" s="134">
        <f t="shared" si="3"/>
        <v>20</v>
      </c>
      <c r="BJ21" s="154"/>
      <c r="BK21" s="160"/>
      <c r="BL21" s="160"/>
      <c r="BM21" s="160"/>
      <c r="BN21" s="160"/>
      <c r="BO21" s="161"/>
      <c r="BP21" s="161"/>
      <c r="BQ21" s="161"/>
      <c r="BR21" s="163">
        <v>20</v>
      </c>
      <c r="BS21" s="688" t="s">
        <v>63</v>
      </c>
      <c r="BT21" s="689"/>
    </row>
    <row r="22" spans="1:72" s="20" customFormat="1" ht="16.5" thickTop="1" thickBot="1">
      <c r="A22" s="215">
        <v>8</v>
      </c>
      <c r="B22" s="472">
        <v>341204376</v>
      </c>
      <c r="C22" s="473" t="s">
        <v>154</v>
      </c>
      <c r="D22" s="98">
        <v>3.5</v>
      </c>
      <c r="E22" s="98"/>
      <c r="F22" s="98">
        <v>4</v>
      </c>
      <c r="G22" s="98"/>
      <c r="H22" s="99"/>
      <c r="I22" s="99"/>
      <c r="J22" s="217"/>
      <c r="K22" s="98">
        <v>1</v>
      </c>
      <c r="L22" s="98">
        <v>4</v>
      </c>
      <c r="M22" s="98">
        <v>1.5</v>
      </c>
      <c r="N22" s="98">
        <v>2</v>
      </c>
      <c r="O22" s="98"/>
      <c r="P22" s="89"/>
      <c r="Q22" s="133"/>
      <c r="R22" s="223">
        <v>1</v>
      </c>
      <c r="S22" s="223">
        <v>1</v>
      </c>
      <c r="T22" s="470"/>
      <c r="U22" s="223"/>
      <c r="V22" s="89"/>
      <c r="W22" s="89"/>
      <c r="X22" s="133"/>
      <c r="Y22" s="84"/>
      <c r="Z22" s="89"/>
      <c r="AA22" s="89"/>
      <c r="AB22" s="90"/>
      <c r="AC22" s="90"/>
      <c r="AD22" s="90"/>
      <c r="AE22" s="260">
        <v>2</v>
      </c>
      <c r="AF22" s="132"/>
      <c r="AG22" s="90"/>
      <c r="AH22" s="90"/>
      <c r="AI22" s="90"/>
      <c r="AJ22" s="90">
        <v>1</v>
      </c>
      <c r="AK22" s="90">
        <v>1</v>
      </c>
      <c r="AL22" s="90"/>
      <c r="AM22" s="224"/>
      <c r="AN22" s="90"/>
      <c r="AO22" s="90"/>
      <c r="AP22" s="90"/>
      <c r="AQ22" s="90"/>
      <c r="AR22" s="90"/>
      <c r="AS22" s="244">
        <v>13</v>
      </c>
      <c r="AT22" s="98">
        <v>7</v>
      </c>
      <c r="AU22" s="98">
        <v>4.5</v>
      </c>
      <c r="AV22" s="112">
        <v>7</v>
      </c>
      <c r="AW22" s="112">
        <v>9.5</v>
      </c>
      <c r="AX22" s="132"/>
      <c r="AY22" s="90"/>
      <c r="AZ22" s="133"/>
      <c r="BA22" s="109">
        <f t="shared" si="1"/>
        <v>12.5</v>
      </c>
      <c r="BB22" s="109">
        <f t="shared" si="0"/>
        <v>9.5</v>
      </c>
      <c r="BC22" s="109">
        <f t="shared" si="0"/>
        <v>12.5</v>
      </c>
      <c r="BD22" s="109">
        <f t="shared" si="0"/>
        <v>11.5</v>
      </c>
      <c r="BE22" s="109">
        <f t="shared" si="0"/>
        <v>1</v>
      </c>
      <c r="BF22" s="109">
        <f t="shared" si="0"/>
        <v>1</v>
      </c>
      <c r="BG22" s="109">
        <f t="shared" si="0"/>
        <v>15</v>
      </c>
      <c r="BH22" s="113">
        <f t="shared" si="2"/>
        <v>63</v>
      </c>
      <c r="BI22" s="134">
        <f t="shared" si="3"/>
        <v>50</v>
      </c>
      <c r="BJ22" s="154"/>
      <c r="BK22" s="160">
        <v>10</v>
      </c>
      <c r="BL22" s="160">
        <v>10</v>
      </c>
      <c r="BM22" s="160"/>
      <c r="BN22" s="160">
        <v>15</v>
      </c>
      <c r="BO22" s="161">
        <v>15</v>
      </c>
      <c r="BP22" s="161"/>
      <c r="BQ22" s="161"/>
      <c r="BR22" s="163"/>
      <c r="BS22" s="688" t="s">
        <v>65</v>
      </c>
      <c r="BT22" s="689"/>
    </row>
    <row r="23" spans="1:72" s="20" customFormat="1" ht="15.75" thickBot="1">
      <c r="A23" s="215">
        <v>9</v>
      </c>
      <c r="B23" s="475">
        <v>341204679</v>
      </c>
      <c r="C23" s="476" t="s">
        <v>424</v>
      </c>
      <c r="D23" s="98">
        <v>3</v>
      </c>
      <c r="E23" s="98"/>
      <c r="F23" s="98">
        <v>3.5</v>
      </c>
      <c r="G23" s="98"/>
      <c r="H23" s="90"/>
      <c r="I23" s="90"/>
      <c r="J23" s="133"/>
      <c r="K23" s="98">
        <v>2</v>
      </c>
      <c r="L23" s="98">
        <v>2</v>
      </c>
      <c r="M23" s="98">
        <v>1.5</v>
      </c>
      <c r="N23" s="98">
        <v>2</v>
      </c>
      <c r="O23" s="98"/>
      <c r="P23" s="89"/>
      <c r="Q23" s="133"/>
      <c r="R23" s="223">
        <v>0</v>
      </c>
      <c r="S23" s="223">
        <v>1</v>
      </c>
      <c r="T23" s="470"/>
      <c r="U23" s="223"/>
      <c r="V23" s="89"/>
      <c r="W23" s="89"/>
      <c r="X23" s="133"/>
      <c r="Y23" s="84"/>
      <c r="Z23" s="89"/>
      <c r="AA23" s="89"/>
      <c r="AB23" s="90"/>
      <c r="AC23" s="90"/>
      <c r="AD23" s="90"/>
      <c r="AE23" s="260">
        <v>2</v>
      </c>
      <c r="AF23" s="132"/>
      <c r="AG23" s="90"/>
      <c r="AH23" s="90"/>
      <c r="AI23" s="90"/>
      <c r="AJ23" s="90">
        <v>1</v>
      </c>
      <c r="AK23" s="90">
        <v>1</v>
      </c>
      <c r="AL23" s="90"/>
      <c r="AM23" s="224"/>
      <c r="AN23" s="90"/>
      <c r="AO23" s="90"/>
      <c r="AP23" s="90"/>
      <c r="AQ23" s="90"/>
      <c r="AR23" s="90"/>
      <c r="AS23" s="244">
        <v>17</v>
      </c>
      <c r="AT23" s="98">
        <v>6</v>
      </c>
      <c r="AU23" s="98">
        <v>5</v>
      </c>
      <c r="AV23" s="112">
        <v>8</v>
      </c>
      <c r="AW23" s="112">
        <v>12</v>
      </c>
      <c r="AX23" s="132"/>
      <c r="AY23" s="90"/>
      <c r="AZ23" s="133"/>
      <c r="BA23" s="109">
        <f t="shared" si="1"/>
        <v>11</v>
      </c>
      <c r="BB23" s="109">
        <f t="shared" si="0"/>
        <v>8</v>
      </c>
      <c r="BC23" s="109">
        <f t="shared" si="0"/>
        <v>13</v>
      </c>
      <c r="BD23" s="109">
        <f t="shared" si="0"/>
        <v>14</v>
      </c>
      <c r="BE23" s="109">
        <f t="shared" si="0"/>
        <v>1</v>
      </c>
      <c r="BF23" s="109">
        <f t="shared" si="0"/>
        <v>1</v>
      </c>
      <c r="BG23" s="109">
        <f t="shared" si="0"/>
        <v>19</v>
      </c>
      <c r="BH23" s="113">
        <f t="shared" si="2"/>
        <v>67</v>
      </c>
      <c r="BI23" s="164"/>
      <c r="BJ23" s="165"/>
      <c r="BK23" s="166"/>
      <c r="BL23" s="166"/>
      <c r="BM23" s="166"/>
      <c r="BN23" s="166"/>
      <c r="BO23" s="167"/>
      <c r="BP23" s="167"/>
      <c r="BQ23" s="167"/>
      <c r="BR23" s="169"/>
      <c r="BS23" s="690"/>
      <c r="BT23" s="691"/>
    </row>
    <row r="24" spans="1:72" s="20" customFormat="1" ht="15.75" thickBot="1">
      <c r="A24" s="215">
        <v>10</v>
      </c>
      <c r="B24" s="472">
        <v>341204953</v>
      </c>
      <c r="C24" s="473" t="s">
        <v>642</v>
      </c>
      <c r="D24" s="98">
        <v>2.5</v>
      </c>
      <c r="E24" s="98"/>
      <c r="F24" s="98">
        <v>2.5</v>
      </c>
      <c r="G24" s="98"/>
      <c r="H24" s="90"/>
      <c r="I24" s="90"/>
      <c r="J24" s="133"/>
      <c r="K24" s="98">
        <v>0.5</v>
      </c>
      <c r="L24" s="98">
        <v>2</v>
      </c>
      <c r="M24" s="98">
        <v>0</v>
      </c>
      <c r="N24" s="98">
        <v>1.5</v>
      </c>
      <c r="O24" s="98"/>
      <c r="P24" s="89"/>
      <c r="Q24" s="133"/>
      <c r="R24" s="223">
        <v>0</v>
      </c>
      <c r="S24" s="223">
        <v>1</v>
      </c>
      <c r="T24" s="470"/>
      <c r="U24" s="223"/>
      <c r="V24" s="89"/>
      <c r="W24" s="89"/>
      <c r="X24" s="133"/>
      <c r="Y24" s="84"/>
      <c r="Z24" s="89"/>
      <c r="AA24" s="89"/>
      <c r="AB24" s="90"/>
      <c r="AC24" s="90"/>
      <c r="AD24" s="90"/>
      <c r="AE24" s="260">
        <v>2</v>
      </c>
      <c r="AF24" s="132"/>
      <c r="AG24" s="90"/>
      <c r="AH24" s="90"/>
      <c r="AI24" s="90"/>
      <c r="AJ24" s="90">
        <v>1</v>
      </c>
      <c r="AK24" s="90">
        <v>1</v>
      </c>
      <c r="AL24" s="90"/>
      <c r="AM24" s="224"/>
      <c r="AN24" s="90"/>
      <c r="AO24" s="90"/>
      <c r="AP24" s="90"/>
      <c r="AQ24" s="90"/>
      <c r="AR24" s="90"/>
      <c r="AS24" s="244">
        <v>13</v>
      </c>
      <c r="AT24" s="98">
        <v>6</v>
      </c>
      <c r="AU24" s="98">
        <v>2.5</v>
      </c>
      <c r="AV24" s="112">
        <v>3</v>
      </c>
      <c r="AW24" s="112">
        <v>3.5</v>
      </c>
      <c r="AX24" s="132"/>
      <c r="AY24" s="90"/>
      <c r="AZ24" s="133"/>
      <c r="BA24" s="109">
        <f t="shared" si="1"/>
        <v>9</v>
      </c>
      <c r="BB24" s="109">
        <f t="shared" si="0"/>
        <v>5.5</v>
      </c>
      <c r="BC24" s="109">
        <f t="shared" si="0"/>
        <v>5.5</v>
      </c>
      <c r="BD24" s="109">
        <f t="shared" si="0"/>
        <v>5</v>
      </c>
      <c r="BE24" s="109">
        <f t="shared" si="0"/>
        <v>1</v>
      </c>
      <c r="BF24" s="109">
        <f t="shared" si="0"/>
        <v>1</v>
      </c>
      <c r="BG24" s="109">
        <f t="shared" si="0"/>
        <v>15</v>
      </c>
      <c r="BH24" s="113">
        <f t="shared" si="2"/>
        <v>42</v>
      </c>
      <c r="BI24" s="170">
        <f>SUM(BI16:BI22)</f>
        <v>100</v>
      </c>
      <c r="BJ24" s="171"/>
      <c r="BK24" s="172">
        <f t="shared" ref="BK24:BR24" si="4">SUM(BK16:BK23)</f>
        <v>15</v>
      </c>
      <c r="BL24" s="172">
        <f t="shared" si="4"/>
        <v>12</v>
      </c>
      <c r="BM24" s="172">
        <v>4</v>
      </c>
      <c r="BN24" s="172">
        <f t="shared" si="4"/>
        <v>24</v>
      </c>
      <c r="BO24" s="172">
        <f t="shared" si="4"/>
        <v>18</v>
      </c>
      <c r="BP24" s="172">
        <f t="shared" si="4"/>
        <v>2</v>
      </c>
      <c r="BQ24" s="172">
        <f t="shared" si="4"/>
        <v>1</v>
      </c>
      <c r="BR24" s="172">
        <f t="shared" si="4"/>
        <v>25</v>
      </c>
      <c r="BS24" s="692" t="s">
        <v>68</v>
      </c>
      <c r="BT24" s="693"/>
    </row>
    <row r="25" spans="1:72" s="20" customFormat="1" thickBot="1">
      <c r="A25" s="215">
        <v>11</v>
      </c>
      <c r="B25" s="472">
        <v>342204232</v>
      </c>
      <c r="C25" s="468" t="s">
        <v>643</v>
      </c>
      <c r="D25" s="98">
        <v>1</v>
      </c>
      <c r="E25" s="98"/>
      <c r="F25" s="98">
        <v>1.5</v>
      </c>
      <c r="G25" s="98"/>
      <c r="H25" s="90"/>
      <c r="I25" s="90"/>
      <c r="J25" s="133"/>
      <c r="K25" s="98">
        <v>1</v>
      </c>
      <c r="L25" s="98">
        <v>1.5</v>
      </c>
      <c r="M25" s="98">
        <v>0</v>
      </c>
      <c r="N25" s="98">
        <v>1</v>
      </c>
      <c r="O25" s="98"/>
      <c r="P25" s="89"/>
      <c r="Q25" s="133"/>
      <c r="R25" s="474">
        <v>1</v>
      </c>
      <c r="S25" s="474">
        <v>1</v>
      </c>
      <c r="T25" s="470"/>
      <c r="U25" s="474"/>
      <c r="V25" s="89"/>
      <c r="W25" s="89"/>
      <c r="X25" s="133"/>
      <c r="Y25" s="84"/>
      <c r="Z25" s="89"/>
      <c r="AA25" s="89"/>
      <c r="AB25" s="90"/>
      <c r="AC25" s="90"/>
      <c r="AD25" s="90"/>
      <c r="AE25" s="260">
        <v>5</v>
      </c>
      <c r="AF25" s="132"/>
      <c r="AG25" s="90"/>
      <c r="AH25" s="90"/>
      <c r="AI25" s="90"/>
      <c r="AJ25" s="90">
        <v>1</v>
      </c>
      <c r="AK25" s="90">
        <v>1</v>
      </c>
      <c r="AL25" s="90"/>
      <c r="AM25" s="224"/>
      <c r="AN25" s="90"/>
      <c r="AO25" s="90"/>
      <c r="AP25" s="90"/>
      <c r="AQ25" s="90"/>
      <c r="AR25" s="90"/>
      <c r="AS25" s="244">
        <v>15.5</v>
      </c>
      <c r="AT25" s="98">
        <v>7</v>
      </c>
      <c r="AU25" s="98">
        <v>7</v>
      </c>
      <c r="AV25" s="112">
        <v>6</v>
      </c>
      <c r="AW25" s="112">
        <v>9.5</v>
      </c>
      <c r="AX25" s="132"/>
      <c r="AY25" s="90"/>
      <c r="AZ25" s="133"/>
      <c r="BA25" s="109">
        <f t="shared" si="1"/>
        <v>10</v>
      </c>
      <c r="BB25" s="109">
        <f t="shared" si="0"/>
        <v>9.5</v>
      </c>
      <c r="BC25" s="109">
        <f t="shared" si="0"/>
        <v>7.5</v>
      </c>
      <c r="BD25" s="109">
        <f t="shared" si="0"/>
        <v>10.5</v>
      </c>
      <c r="BE25" s="109">
        <f t="shared" si="0"/>
        <v>1</v>
      </c>
      <c r="BF25" s="109">
        <f t="shared" si="0"/>
        <v>1</v>
      </c>
      <c r="BG25" s="109">
        <f t="shared" si="0"/>
        <v>20.5</v>
      </c>
      <c r="BH25" s="113">
        <f t="shared" si="2"/>
        <v>60</v>
      </c>
    </row>
    <row r="26" spans="1:72" s="20" customFormat="1" thickBot="1">
      <c r="A26" s="215">
        <v>12</v>
      </c>
      <c r="B26" s="475">
        <v>342205384</v>
      </c>
      <c r="C26" s="476" t="s">
        <v>644</v>
      </c>
      <c r="D26" s="98">
        <v>0.5</v>
      </c>
      <c r="E26" s="98"/>
      <c r="F26" s="98">
        <v>2</v>
      </c>
      <c r="G26" s="98"/>
      <c r="H26" s="90"/>
      <c r="I26" s="90"/>
      <c r="J26" s="133"/>
      <c r="K26" s="98">
        <v>0.5</v>
      </c>
      <c r="L26" s="98">
        <v>0.5</v>
      </c>
      <c r="M26" s="98">
        <v>0.5</v>
      </c>
      <c r="N26" s="98">
        <v>1</v>
      </c>
      <c r="O26" s="98"/>
      <c r="P26" s="89"/>
      <c r="Q26" s="133"/>
      <c r="R26" s="474">
        <v>1</v>
      </c>
      <c r="S26" s="474">
        <v>1</v>
      </c>
      <c r="T26" s="470"/>
      <c r="U26" s="474"/>
      <c r="V26" s="89"/>
      <c r="W26" s="89"/>
      <c r="X26" s="133"/>
      <c r="Y26" s="84"/>
      <c r="Z26" s="89"/>
      <c r="AA26" s="89"/>
      <c r="AB26" s="90"/>
      <c r="AC26" s="90"/>
      <c r="AD26" s="90"/>
      <c r="AE26" s="260">
        <v>4</v>
      </c>
      <c r="AF26" s="132"/>
      <c r="AG26" s="90"/>
      <c r="AH26" s="90"/>
      <c r="AI26" s="90"/>
      <c r="AJ26" s="90">
        <v>1</v>
      </c>
      <c r="AK26" s="90">
        <v>1</v>
      </c>
      <c r="AL26" s="90"/>
      <c r="AM26" s="224"/>
      <c r="AN26" s="90"/>
      <c r="AO26" s="90"/>
      <c r="AP26" s="90"/>
      <c r="AQ26" s="90"/>
      <c r="AR26" s="90"/>
      <c r="AS26" s="244">
        <v>11</v>
      </c>
      <c r="AT26" s="98">
        <v>4</v>
      </c>
      <c r="AU26" s="98">
        <v>3.5</v>
      </c>
      <c r="AV26" s="112">
        <v>4.5</v>
      </c>
      <c r="AW26" s="112">
        <v>9</v>
      </c>
      <c r="AX26" s="132"/>
      <c r="AY26" s="90"/>
      <c r="AZ26" s="133"/>
      <c r="BA26" s="109">
        <f t="shared" si="1"/>
        <v>6</v>
      </c>
      <c r="BB26" s="109">
        <f t="shared" si="0"/>
        <v>5</v>
      </c>
      <c r="BC26" s="109">
        <f t="shared" si="0"/>
        <v>7</v>
      </c>
      <c r="BD26" s="109">
        <f t="shared" si="0"/>
        <v>10</v>
      </c>
      <c r="BE26" s="109">
        <f t="shared" si="0"/>
        <v>1</v>
      </c>
      <c r="BF26" s="109">
        <f t="shared" si="0"/>
        <v>1</v>
      </c>
      <c r="BG26" s="109">
        <f t="shared" si="0"/>
        <v>15</v>
      </c>
      <c r="BH26" s="113">
        <f t="shared" si="2"/>
        <v>45</v>
      </c>
      <c r="BI26" s="694" t="s">
        <v>71</v>
      </c>
      <c r="BJ26" s="695"/>
      <c r="BK26" s="695"/>
      <c r="BL26" s="695"/>
      <c r="BM26" s="695"/>
      <c r="BN26" s="695"/>
      <c r="BO26" s="695"/>
      <c r="BP26" s="173"/>
      <c r="BQ26" s="695" t="s">
        <v>72</v>
      </c>
      <c r="BR26" s="695"/>
      <c r="BS26" s="695"/>
      <c r="BT26" s="698"/>
    </row>
    <row r="27" spans="1:72" s="20" customFormat="1" ht="16.5" thickTop="1" thickBot="1">
      <c r="A27" s="215">
        <v>13</v>
      </c>
      <c r="B27" s="477">
        <v>351201590</v>
      </c>
      <c r="C27" s="478" t="s">
        <v>645</v>
      </c>
      <c r="D27" s="98">
        <v>2</v>
      </c>
      <c r="E27" s="98"/>
      <c r="F27" s="98">
        <v>3.5</v>
      </c>
      <c r="G27" s="98"/>
      <c r="H27" s="99"/>
      <c r="I27" s="99"/>
      <c r="J27" s="217"/>
      <c r="K27" s="98">
        <v>1</v>
      </c>
      <c r="L27" s="98">
        <v>1</v>
      </c>
      <c r="M27" s="98">
        <v>0.5</v>
      </c>
      <c r="N27" s="98">
        <v>2</v>
      </c>
      <c r="O27" s="98"/>
      <c r="P27" s="89"/>
      <c r="Q27" s="133"/>
      <c r="R27" s="223">
        <v>1</v>
      </c>
      <c r="S27" s="223">
        <v>1</v>
      </c>
      <c r="T27" s="470"/>
      <c r="U27" s="223"/>
      <c r="V27" s="89"/>
      <c r="W27" s="89"/>
      <c r="X27" s="133"/>
      <c r="Y27" s="84"/>
      <c r="Z27" s="89"/>
      <c r="AA27" s="89"/>
      <c r="AB27" s="90"/>
      <c r="AC27" s="90"/>
      <c r="AD27" s="90"/>
      <c r="AE27" s="479">
        <v>5</v>
      </c>
      <c r="AF27" s="132"/>
      <c r="AG27" s="90"/>
      <c r="AH27" s="90"/>
      <c r="AI27" s="90"/>
      <c r="AJ27" s="90">
        <v>2</v>
      </c>
      <c r="AK27" s="90">
        <v>1</v>
      </c>
      <c r="AL27" s="90"/>
      <c r="AM27" s="224"/>
      <c r="AN27" s="90"/>
      <c r="AO27" s="90"/>
      <c r="AP27" s="90"/>
      <c r="AQ27" s="90"/>
      <c r="AR27" s="90"/>
      <c r="AS27" s="244">
        <v>15</v>
      </c>
      <c r="AT27" s="98">
        <v>5</v>
      </c>
      <c r="AU27" s="98">
        <v>7.5</v>
      </c>
      <c r="AV27" s="112">
        <v>5</v>
      </c>
      <c r="AW27" s="112">
        <v>7.5</v>
      </c>
      <c r="AX27" s="132"/>
      <c r="AY27" s="90"/>
      <c r="AZ27" s="133"/>
      <c r="BA27" s="109">
        <f t="shared" si="1"/>
        <v>9</v>
      </c>
      <c r="BB27" s="109">
        <f t="shared" si="0"/>
        <v>9.5</v>
      </c>
      <c r="BC27" s="109">
        <f t="shared" si="0"/>
        <v>9</v>
      </c>
      <c r="BD27" s="109">
        <f t="shared" si="0"/>
        <v>9.5</v>
      </c>
      <c r="BE27" s="109">
        <f t="shared" si="0"/>
        <v>2</v>
      </c>
      <c r="BF27" s="109">
        <f t="shared" si="0"/>
        <v>1</v>
      </c>
      <c r="BG27" s="109">
        <f t="shared" si="0"/>
        <v>20</v>
      </c>
      <c r="BH27" s="113">
        <f t="shared" si="2"/>
        <v>60</v>
      </c>
      <c r="BI27" s="696"/>
      <c r="BJ27" s="697"/>
      <c r="BK27" s="697"/>
      <c r="BL27" s="697"/>
      <c r="BM27" s="697"/>
      <c r="BN27" s="697"/>
      <c r="BO27" s="697"/>
      <c r="BP27" s="174"/>
      <c r="BQ27" s="697"/>
      <c r="BR27" s="697"/>
      <c r="BS27" s="697"/>
      <c r="BT27" s="699"/>
    </row>
    <row r="28" spans="1:72" s="20" customFormat="1" thickBot="1">
      <c r="A28" s="215">
        <v>14</v>
      </c>
      <c r="B28" s="475">
        <v>351202258</v>
      </c>
      <c r="C28" s="476" t="s">
        <v>428</v>
      </c>
      <c r="D28" s="98">
        <v>4</v>
      </c>
      <c r="E28" s="98"/>
      <c r="F28" s="98">
        <v>3.5</v>
      </c>
      <c r="G28" s="98"/>
      <c r="H28" s="90"/>
      <c r="I28" s="90"/>
      <c r="J28" s="133"/>
      <c r="K28" s="98">
        <v>1</v>
      </c>
      <c r="L28" s="98">
        <v>3.5</v>
      </c>
      <c r="M28" s="98">
        <v>2</v>
      </c>
      <c r="N28" s="98">
        <v>2</v>
      </c>
      <c r="O28" s="98"/>
      <c r="P28" s="89"/>
      <c r="Q28" s="133"/>
      <c r="R28" s="474">
        <v>1</v>
      </c>
      <c r="S28" s="474">
        <v>1</v>
      </c>
      <c r="T28" s="470"/>
      <c r="U28" s="474"/>
      <c r="V28" s="89"/>
      <c r="W28" s="89"/>
      <c r="X28" s="133"/>
      <c r="Y28" s="84"/>
      <c r="Z28" s="89"/>
      <c r="AA28" s="89"/>
      <c r="AB28" s="90"/>
      <c r="AC28" s="90"/>
      <c r="AD28" s="90"/>
      <c r="AE28" s="260">
        <v>4</v>
      </c>
      <c r="AF28" s="132"/>
      <c r="AG28" s="90"/>
      <c r="AH28" s="90"/>
      <c r="AI28" s="90"/>
      <c r="AJ28" s="90">
        <v>2</v>
      </c>
      <c r="AK28" s="90">
        <v>1</v>
      </c>
      <c r="AL28" s="90"/>
      <c r="AM28" s="224"/>
      <c r="AN28" s="90"/>
      <c r="AO28" s="90"/>
      <c r="AP28" s="90"/>
      <c r="AQ28" s="90"/>
      <c r="AR28" s="90"/>
      <c r="AS28" s="244">
        <v>16.5</v>
      </c>
      <c r="AT28" s="98">
        <v>7</v>
      </c>
      <c r="AU28" s="98">
        <v>4.5</v>
      </c>
      <c r="AV28" s="112">
        <v>9</v>
      </c>
      <c r="AW28" s="112">
        <v>10</v>
      </c>
      <c r="AX28" s="132"/>
      <c r="AY28" s="90"/>
      <c r="AZ28" s="133"/>
      <c r="BA28" s="109">
        <f t="shared" si="1"/>
        <v>13</v>
      </c>
      <c r="BB28" s="109">
        <f t="shared" si="0"/>
        <v>9</v>
      </c>
      <c r="BC28" s="109">
        <f t="shared" si="0"/>
        <v>14.5</v>
      </c>
      <c r="BD28" s="109">
        <f t="shared" si="0"/>
        <v>12</v>
      </c>
      <c r="BE28" s="109">
        <f t="shared" si="0"/>
        <v>2</v>
      </c>
      <c r="BF28" s="109">
        <f t="shared" si="0"/>
        <v>1</v>
      </c>
      <c r="BG28" s="109">
        <f t="shared" si="0"/>
        <v>20.5</v>
      </c>
      <c r="BH28" s="113">
        <f t="shared" si="2"/>
        <v>72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</row>
    <row r="29" spans="1:72" s="20" customFormat="1" ht="15.75" thickBot="1">
      <c r="A29" s="215">
        <v>15</v>
      </c>
      <c r="B29" s="475">
        <v>351203837</v>
      </c>
      <c r="C29" s="476" t="s">
        <v>546</v>
      </c>
      <c r="D29" s="98">
        <v>4</v>
      </c>
      <c r="E29" s="98"/>
      <c r="F29" s="98">
        <v>4</v>
      </c>
      <c r="G29" s="98"/>
      <c r="H29" s="99"/>
      <c r="I29" s="99"/>
      <c r="J29" s="107"/>
      <c r="K29" s="98">
        <v>1</v>
      </c>
      <c r="L29" s="98">
        <v>3.5</v>
      </c>
      <c r="M29" s="98">
        <v>1.5</v>
      </c>
      <c r="N29" s="98">
        <v>2</v>
      </c>
      <c r="O29" s="98"/>
      <c r="P29" s="89"/>
      <c r="Q29" s="133"/>
      <c r="R29" s="223">
        <v>1</v>
      </c>
      <c r="S29" s="223">
        <v>1</v>
      </c>
      <c r="T29" s="470"/>
      <c r="U29" s="223"/>
      <c r="V29" s="89"/>
      <c r="W29" s="89"/>
      <c r="X29" s="133"/>
      <c r="Y29" s="84"/>
      <c r="Z29" s="89"/>
      <c r="AA29" s="89"/>
      <c r="AB29" s="90"/>
      <c r="AC29" s="90"/>
      <c r="AD29" s="90"/>
      <c r="AE29" s="260">
        <v>4</v>
      </c>
      <c r="AF29" s="132"/>
      <c r="AG29" s="90"/>
      <c r="AH29" s="90"/>
      <c r="AI29" s="90"/>
      <c r="AJ29" s="90">
        <v>2</v>
      </c>
      <c r="AK29" s="90">
        <v>1</v>
      </c>
      <c r="AL29" s="90"/>
      <c r="AM29" s="224"/>
      <c r="AN29" s="90"/>
      <c r="AO29" s="90"/>
      <c r="AP29" s="90"/>
      <c r="AQ29" s="90"/>
      <c r="AR29" s="90"/>
      <c r="AS29" s="244">
        <v>18</v>
      </c>
      <c r="AT29" s="98">
        <v>9</v>
      </c>
      <c r="AU29" s="98">
        <v>6</v>
      </c>
      <c r="AV29" s="112">
        <v>6.5</v>
      </c>
      <c r="AW29" s="112">
        <v>10.5</v>
      </c>
      <c r="AX29" s="132"/>
      <c r="AY29" s="90"/>
      <c r="AZ29" s="133"/>
      <c r="BA29" s="109">
        <f t="shared" si="1"/>
        <v>15</v>
      </c>
      <c r="BB29" s="109">
        <f t="shared" si="0"/>
        <v>10.5</v>
      </c>
      <c r="BC29" s="109">
        <f t="shared" si="0"/>
        <v>12</v>
      </c>
      <c r="BD29" s="109">
        <f t="shared" si="0"/>
        <v>12.5</v>
      </c>
      <c r="BE29" s="109">
        <f t="shared" si="0"/>
        <v>2</v>
      </c>
      <c r="BF29" s="109">
        <f t="shared" si="0"/>
        <v>1</v>
      </c>
      <c r="BG29" s="109">
        <f t="shared" si="0"/>
        <v>22</v>
      </c>
      <c r="BH29" s="113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</row>
    <row r="30" spans="1:72" s="20" customFormat="1" thickBot="1">
      <c r="A30" s="215">
        <v>16</v>
      </c>
      <c r="B30" s="475">
        <v>351204959</v>
      </c>
      <c r="C30" s="476" t="s">
        <v>646</v>
      </c>
      <c r="D30" s="98">
        <v>3</v>
      </c>
      <c r="E30" s="98"/>
      <c r="F30" s="98">
        <v>3.5</v>
      </c>
      <c r="G30" s="98"/>
      <c r="H30" s="99"/>
      <c r="I30" s="99"/>
      <c r="J30" s="107"/>
      <c r="K30" s="98">
        <v>1</v>
      </c>
      <c r="L30" s="98">
        <v>1.5</v>
      </c>
      <c r="M30" s="98">
        <v>1</v>
      </c>
      <c r="N30" s="98">
        <v>1</v>
      </c>
      <c r="O30" s="98"/>
      <c r="P30" s="89"/>
      <c r="Q30" s="133"/>
      <c r="R30" s="474">
        <v>1</v>
      </c>
      <c r="S30" s="474">
        <v>1</v>
      </c>
      <c r="T30" s="470"/>
      <c r="U30" s="474"/>
      <c r="V30" s="89"/>
      <c r="W30" s="89"/>
      <c r="X30" s="133"/>
      <c r="Y30" s="84"/>
      <c r="Z30" s="89"/>
      <c r="AA30" s="89"/>
      <c r="AB30" s="90"/>
      <c r="AC30" s="90"/>
      <c r="AD30" s="90"/>
      <c r="AE30" s="260">
        <v>5</v>
      </c>
      <c r="AF30" s="132"/>
      <c r="AG30" s="90"/>
      <c r="AH30" s="90"/>
      <c r="AI30" s="90"/>
      <c r="AJ30" s="90">
        <v>2</v>
      </c>
      <c r="AK30" s="90">
        <v>1</v>
      </c>
      <c r="AL30" s="90"/>
      <c r="AM30" s="224"/>
      <c r="AN30" s="90"/>
      <c r="AO30" s="90"/>
      <c r="AP30" s="90"/>
      <c r="AQ30" s="90"/>
      <c r="AR30" s="90"/>
      <c r="AS30" s="244">
        <v>14</v>
      </c>
      <c r="AT30" s="98">
        <v>4</v>
      </c>
      <c r="AU30" s="98">
        <v>7.5</v>
      </c>
      <c r="AV30" s="112">
        <v>7</v>
      </c>
      <c r="AW30" s="112">
        <v>6.5</v>
      </c>
      <c r="AX30" s="132"/>
      <c r="AY30" s="90"/>
      <c r="AZ30" s="133"/>
      <c r="BA30" s="109">
        <f t="shared" si="1"/>
        <v>9</v>
      </c>
      <c r="BB30" s="109">
        <f t="shared" si="0"/>
        <v>10</v>
      </c>
      <c r="BC30" s="109">
        <f t="shared" si="0"/>
        <v>11.5</v>
      </c>
      <c r="BD30" s="109">
        <f t="shared" si="0"/>
        <v>7.5</v>
      </c>
      <c r="BE30" s="109">
        <f t="shared" si="0"/>
        <v>2</v>
      </c>
      <c r="BF30" s="109">
        <f t="shared" si="0"/>
        <v>1</v>
      </c>
      <c r="BG30" s="109">
        <f t="shared" si="0"/>
        <v>19</v>
      </c>
      <c r="BH30" s="113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</row>
    <row r="31" spans="1:72" s="20" customFormat="1" ht="15.75" thickTop="1" thickBot="1">
      <c r="A31" s="215">
        <v>17</v>
      </c>
      <c r="B31" s="475">
        <v>351205060</v>
      </c>
      <c r="C31" s="476" t="s">
        <v>647</v>
      </c>
      <c r="D31" s="98">
        <v>4</v>
      </c>
      <c r="E31" s="98"/>
      <c r="F31" s="98">
        <v>4.5</v>
      </c>
      <c r="G31" s="98"/>
      <c r="H31" s="99"/>
      <c r="I31" s="99"/>
      <c r="J31" s="217"/>
      <c r="K31" s="98">
        <v>0.5</v>
      </c>
      <c r="L31" s="98">
        <v>1.5</v>
      </c>
      <c r="M31" s="98">
        <v>0.5</v>
      </c>
      <c r="N31" s="98">
        <v>1</v>
      </c>
      <c r="O31" s="98"/>
      <c r="P31" s="89"/>
      <c r="Q31" s="133"/>
      <c r="R31" s="474">
        <v>1</v>
      </c>
      <c r="S31" s="474">
        <v>1</v>
      </c>
      <c r="T31" s="470"/>
      <c r="U31" s="474"/>
      <c r="V31" s="89"/>
      <c r="W31" s="89"/>
      <c r="X31" s="133"/>
      <c r="Y31" s="84"/>
      <c r="Z31" s="89"/>
      <c r="AA31" s="89"/>
      <c r="AB31" s="90"/>
      <c r="AC31" s="90"/>
      <c r="AD31" s="90"/>
      <c r="AE31" s="260">
        <v>4</v>
      </c>
      <c r="AF31" s="132"/>
      <c r="AG31" s="90"/>
      <c r="AH31" s="90"/>
      <c r="AI31" s="90"/>
      <c r="AJ31" s="90">
        <v>2</v>
      </c>
      <c r="AK31" s="90">
        <v>1</v>
      </c>
      <c r="AL31" s="90"/>
      <c r="AM31" s="224"/>
      <c r="AN31" s="90"/>
      <c r="AO31" s="90"/>
      <c r="AP31" s="90"/>
      <c r="AQ31" s="90"/>
      <c r="AR31" s="90"/>
      <c r="AS31" s="244">
        <v>14.5</v>
      </c>
      <c r="AT31" s="98">
        <v>8</v>
      </c>
      <c r="AU31" s="98">
        <v>3.5</v>
      </c>
      <c r="AV31" s="112">
        <v>6</v>
      </c>
      <c r="AW31" s="112">
        <v>9</v>
      </c>
      <c r="AX31" s="132"/>
      <c r="AY31" s="90"/>
      <c r="AZ31" s="133"/>
      <c r="BA31" s="109">
        <f t="shared" si="1"/>
        <v>13.5</v>
      </c>
      <c r="BB31" s="109">
        <f t="shared" si="1"/>
        <v>6</v>
      </c>
      <c r="BC31" s="109">
        <f t="shared" si="1"/>
        <v>11</v>
      </c>
      <c r="BD31" s="109">
        <f t="shared" si="1"/>
        <v>10</v>
      </c>
      <c r="BE31" s="109">
        <f t="shared" si="1"/>
        <v>2</v>
      </c>
      <c r="BF31" s="109">
        <f t="shared" si="1"/>
        <v>1</v>
      </c>
      <c r="BG31" s="109">
        <f t="shared" si="1"/>
        <v>18.5</v>
      </c>
      <c r="BH31" s="113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</row>
    <row r="32" spans="1:72" s="20" customFormat="1" ht="15.75" thickBot="1">
      <c r="A32" s="215">
        <v>18</v>
      </c>
      <c r="B32" s="475">
        <v>351205087</v>
      </c>
      <c r="C32" s="478" t="s">
        <v>648</v>
      </c>
      <c r="D32" s="98">
        <v>3.5</v>
      </c>
      <c r="E32" s="98"/>
      <c r="F32" s="98">
        <v>2.5</v>
      </c>
      <c r="G32" s="98"/>
      <c r="H32" s="90"/>
      <c r="I32" s="90"/>
      <c r="J32" s="133"/>
      <c r="K32" s="98">
        <v>2</v>
      </c>
      <c r="L32" s="98">
        <v>2.5</v>
      </c>
      <c r="M32" s="98">
        <v>1.5</v>
      </c>
      <c r="N32" s="98">
        <v>2</v>
      </c>
      <c r="O32" s="98"/>
      <c r="P32" s="89"/>
      <c r="Q32" s="133"/>
      <c r="R32" s="223">
        <v>1</v>
      </c>
      <c r="S32" s="223">
        <v>1</v>
      </c>
      <c r="T32" s="470"/>
      <c r="U32" s="223"/>
      <c r="V32" s="89"/>
      <c r="W32" s="89"/>
      <c r="X32" s="133"/>
      <c r="Y32" s="84"/>
      <c r="Z32" s="89"/>
      <c r="AA32" s="89"/>
      <c r="AB32" s="90"/>
      <c r="AC32" s="90"/>
      <c r="AD32" s="90"/>
      <c r="AE32" s="260">
        <v>5</v>
      </c>
      <c r="AF32" s="132"/>
      <c r="AG32" s="90"/>
      <c r="AH32" s="90"/>
      <c r="AI32" s="90"/>
      <c r="AJ32" s="90">
        <v>2</v>
      </c>
      <c r="AK32" s="90">
        <v>1</v>
      </c>
      <c r="AL32" s="90"/>
      <c r="AM32" s="224"/>
      <c r="AN32" s="90"/>
      <c r="AO32" s="90"/>
      <c r="AP32" s="90"/>
      <c r="AQ32" s="90"/>
      <c r="AR32" s="90"/>
      <c r="AS32" s="244">
        <v>17.5</v>
      </c>
      <c r="AT32" s="98">
        <v>6</v>
      </c>
      <c r="AU32" s="98">
        <v>6</v>
      </c>
      <c r="AV32" s="112">
        <v>12</v>
      </c>
      <c r="AW32" s="112">
        <v>10.5</v>
      </c>
      <c r="AX32" s="132"/>
      <c r="AY32" s="90"/>
      <c r="AZ32" s="133"/>
      <c r="BA32" s="109">
        <f t="shared" ref="BA32:BG40" si="5">AT32+AM32+AF32+Y32+R32+K32+D32</f>
        <v>12.5</v>
      </c>
      <c r="BB32" s="109">
        <f t="shared" si="5"/>
        <v>9.5</v>
      </c>
      <c r="BC32" s="109">
        <f t="shared" si="5"/>
        <v>16</v>
      </c>
      <c r="BD32" s="109">
        <f t="shared" si="5"/>
        <v>12.5</v>
      </c>
      <c r="BE32" s="109">
        <f t="shared" si="5"/>
        <v>2</v>
      </c>
      <c r="BF32" s="109">
        <f t="shared" si="5"/>
        <v>1</v>
      </c>
      <c r="BG32" s="109">
        <f t="shared" si="5"/>
        <v>22.5</v>
      </c>
      <c r="BH32" s="113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</row>
    <row r="33" spans="1:73" s="20" customFormat="1" ht="15.75" thickTop="1" thickBot="1">
      <c r="A33" s="215">
        <v>19</v>
      </c>
      <c r="B33" s="475">
        <v>352204731</v>
      </c>
      <c r="C33" s="476" t="s">
        <v>276</v>
      </c>
      <c r="D33" s="98">
        <v>4</v>
      </c>
      <c r="E33" s="98"/>
      <c r="F33" s="98">
        <v>4.5</v>
      </c>
      <c r="G33" s="98"/>
      <c r="H33" s="99"/>
      <c r="I33" s="99"/>
      <c r="J33" s="217"/>
      <c r="K33" s="98">
        <v>2</v>
      </c>
      <c r="L33" s="98">
        <v>3</v>
      </c>
      <c r="M33" s="98">
        <v>0.5</v>
      </c>
      <c r="N33" s="98">
        <v>2</v>
      </c>
      <c r="O33" s="98"/>
      <c r="P33" s="89"/>
      <c r="Q33" s="133"/>
      <c r="R33" s="474">
        <v>1</v>
      </c>
      <c r="S33" s="474">
        <v>1</v>
      </c>
      <c r="T33" s="470"/>
      <c r="U33" s="474"/>
      <c r="V33" s="89"/>
      <c r="W33" s="89"/>
      <c r="X33" s="133"/>
      <c r="Y33" s="84"/>
      <c r="Z33" s="89"/>
      <c r="AA33" s="89"/>
      <c r="AB33" s="90"/>
      <c r="AC33" s="90"/>
      <c r="AD33" s="90"/>
      <c r="AE33" s="479">
        <v>5</v>
      </c>
      <c r="AF33" s="132"/>
      <c r="AG33" s="90"/>
      <c r="AH33" s="90"/>
      <c r="AI33" s="90"/>
      <c r="AJ33" s="90">
        <v>2</v>
      </c>
      <c r="AK33" s="90">
        <v>1</v>
      </c>
      <c r="AL33" s="90"/>
      <c r="AM33" s="224"/>
      <c r="AN33" s="90"/>
      <c r="AO33" s="90"/>
      <c r="AP33" s="90"/>
      <c r="AQ33" s="90"/>
      <c r="AR33" s="90"/>
      <c r="AS33" s="244">
        <v>15</v>
      </c>
      <c r="AT33" s="98">
        <v>8</v>
      </c>
      <c r="AU33" s="98">
        <v>7.5</v>
      </c>
      <c r="AV33" s="112">
        <v>8.5</v>
      </c>
      <c r="AW33" s="112">
        <v>10</v>
      </c>
      <c r="AX33" s="132"/>
      <c r="AY33" s="90"/>
      <c r="AZ33" s="133"/>
      <c r="BA33" s="109">
        <f t="shared" si="5"/>
        <v>15</v>
      </c>
      <c r="BB33" s="109">
        <f t="shared" si="5"/>
        <v>11.5</v>
      </c>
      <c r="BC33" s="109">
        <f t="shared" si="5"/>
        <v>13.5</v>
      </c>
      <c r="BD33" s="109">
        <f t="shared" si="5"/>
        <v>12</v>
      </c>
      <c r="BE33" s="109">
        <f t="shared" si="5"/>
        <v>2</v>
      </c>
      <c r="BF33" s="109">
        <f t="shared" si="5"/>
        <v>1</v>
      </c>
      <c r="BG33" s="109">
        <f t="shared" si="5"/>
        <v>20</v>
      </c>
      <c r="BH33" s="113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</row>
    <row r="34" spans="1:73" s="20" customFormat="1" ht="16.5" thickTop="1" thickBot="1">
      <c r="A34" s="215">
        <v>20</v>
      </c>
      <c r="B34" s="475">
        <v>352205525</v>
      </c>
      <c r="C34" s="476" t="s">
        <v>432</v>
      </c>
      <c r="D34" s="98">
        <v>2.5</v>
      </c>
      <c r="E34" s="98"/>
      <c r="F34" s="98">
        <v>4.5</v>
      </c>
      <c r="G34" s="98"/>
      <c r="H34" s="99"/>
      <c r="I34" s="99"/>
      <c r="J34" s="217"/>
      <c r="K34" s="98">
        <v>2</v>
      </c>
      <c r="L34" s="98">
        <v>3.5</v>
      </c>
      <c r="M34" s="98">
        <v>1.5</v>
      </c>
      <c r="N34" s="98">
        <v>2</v>
      </c>
      <c r="O34" s="98"/>
      <c r="P34" s="89"/>
      <c r="Q34" s="133"/>
      <c r="R34" s="223">
        <v>1</v>
      </c>
      <c r="S34" s="223">
        <v>1</v>
      </c>
      <c r="T34" s="470"/>
      <c r="U34" s="223"/>
      <c r="V34" s="89"/>
      <c r="W34" s="89"/>
      <c r="X34" s="133"/>
      <c r="Y34" s="84"/>
      <c r="Z34" s="89"/>
      <c r="AA34" s="89"/>
      <c r="AB34" s="90"/>
      <c r="AC34" s="90"/>
      <c r="AD34" s="90"/>
      <c r="AE34" s="479">
        <v>4</v>
      </c>
      <c r="AF34" s="132"/>
      <c r="AG34" s="90"/>
      <c r="AH34" s="90"/>
      <c r="AI34" s="90"/>
      <c r="AJ34" s="90">
        <v>2</v>
      </c>
      <c r="AK34" s="90">
        <v>1</v>
      </c>
      <c r="AL34" s="90"/>
      <c r="AM34" s="224"/>
      <c r="AN34" s="90"/>
      <c r="AO34" s="90"/>
      <c r="AP34" s="90"/>
      <c r="AQ34" s="90"/>
      <c r="AR34" s="90"/>
      <c r="AS34" s="244">
        <v>18.5</v>
      </c>
      <c r="AT34" s="98">
        <v>9</v>
      </c>
      <c r="AU34" s="98">
        <v>7</v>
      </c>
      <c r="AV34" s="112">
        <v>8.5</v>
      </c>
      <c r="AW34" s="112">
        <v>8</v>
      </c>
      <c r="AX34" s="132"/>
      <c r="AY34" s="90"/>
      <c r="AZ34" s="133"/>
      <c r="BA34" s="109">
        <f t="shared" si="5"/>
        <v>14.5</v>
      </c>
      <c r="BB34" s="109">
        <f t="shared" si="5"/>
        <v>11.5</v>
      </c>
      <c r="BC34" s="109">
        <f t="shared" si="5"/>
        <v>14.5</v>
      </c>
      <c r="BD34" s="109">
        <f t="shared" si="5"/>
        <v>10</v>
      </c>
      <c r="BE34" s="109">
        <f t="shared" si="5"/>
        <v>2</v>
      </c>
      <c r="BF34" s="109">
        <f t="shared" si="5"/>
        <v>1</v>
      </c>
      <c r="BG34" s="109">
        <f t="shared" si="5"/>
        <v>22.5</v>
      </c>
      <c r="BH34" s="113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</row>
    <row r="35" spans="1:73" s="20" customFormat="1" ht="15.75" thickBot="1">
      <c r="A35" s="215">
        <v>21</v>
      </c>
      <c r="B35" s="475">
        <v>352205570</v>
      </c>
      <c r="C35" s="476" t="s">
        <v>433</v>
      </c>
      <c r="D35" s="98">
        <v>3</v>
      </c>
      <c r="E35" s="98"/>
      <c r="F35" s="98">
        <v>5.5</v>
      </c>
      <c r="G35" s="98"/>
      <c r="H35" s="90"/>
      <c r="I35" s="90"/>
      <c r="J35" s="133"/>
      <c r="K35" s="98">
        <v>1.5</v>
      </c>
      <c r="L35" s="98">
        <v>3</v>
      </c>
      <c r="M35" s="98">
        <v>2</v>
      </c>
      <c r="N35" s="98">
        <v>2</v>
      </c>
      <c r="O35" s="98"/>
      <c r="P35" s="89"/>
      <c r="Q35" s="133"/>
      <c r="R35" s="223">
        <v>1</v>
      </c>
      <c r="S35" s="223">
        <v>1</v>
      </c>
      <c r="T35" s="470"/>
      <c r="U35" s="223"/>
      <c r="V35" s="89"/>
      <c r="W35" s="89"/>
      <c r="X35" s="133"/>
      <c r="Y35" s="84"/>
      <c r="Z35" s="89"/>
      <c r="AA35" s="89"/>
      <c r="AB35" s="90"/>
      <c r="AC35" s="90"/>
      <c r="AD35" s="90"/>
      <c r="AE35" s="260">
        <v>4</v>
      </c>
      <c r="AF35" s="132"/>
      <c r="AG35" s="90"/>
      <c r="AH35" s="90"/>
      <c r="AI35" s="90"/>
      <c r="AJ35" s="90">
        <v>2</v>
      </c>
      <c r="AK35" s="90">
        <v>1</v>
      </c>
      <c r="AL35" s="90"/>
      <c r="AM35" s="224"/>
      <c r="AN35" s="90"/>
      <c r="AO35" s="90"/>
      <c r="AP35" s="90"/>
      <c r="AQ35" s="90"/>
      <c r="AR35" s="90"/>
      <c r="AS35" s="244">
        <v>19.5</v>
      </c>
      <c r="AT35" s="98">
        <v>9</v>
      </c>
      <c r="AU35" s="98">
        <v>5.5</v>
      </c>
      <c r="AV35" s="112">
        <v>12</v>
      </c>
      <c r="AW35" s="112">
        <v>13</v>
      </c>
      <c r="AX35" s="132"/>
      <c r="AY35" s="90"/>
      <c r="AZ35" s="133"/>
      <c r="BA35" s="109">
        <f t="shared" si="5"/>
        <v>14.5</v>
      </c>
      <c r="BB35" s="109">
        <f t="shared" si="5"/>
        <v>9.5</v>
      </c>
      <c r="BC35" s="109">
        <f t="shared" si="5"/>
        <v>19.5</v>
      </c>
      <c r="BD35" s="109">
        <f t="shared" si="5"/>
        <v>15</v>
      </c>
      <c r="BE35" s="109">
        <f t="shared" si="5"/>
        <v>2</v>
      </c>
      <c r="BF35" s="109">
        <f t="shared" si="5"/>
        <v>1</v>
      </c>
      <c r="BG35" s="109">
        <f t="shared" si="5"/>
        <v>23.5</v>
      </c>
      <c r="BH35" s="113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</row>
    <row r="36" spans="1:73" s="20" customFormat="1" ht="15.75" thickBot="1">
      <c r="A36" s="215">
        <v>22</v>
      </c>
      <c r="B36" s="475">
        <v>352207135</v>
      </c>
      <c r="C36" s="476" t="s">
        <v>434</v>
      </c>
      <c r="D36" s="98">
        <v>3.5</v>
      </c>
      <c r="E36" s="98"/>
      <c r="F36" s="98">
        <v>5</v>
      </c>
      <c r="G36" s="98"/>
      <c r="H36" s="90"/>
      <c r="I36" s="90"/>
      <c r="J36" s="133"/>
      <c r="K36" s="98">
        <v>1.5</v>
      </c>
      <c r="L36" s="98">
        <v>4</v>
      </c>
      <c r="M36" s="98">
        <v>2</v>
      </c>
      <c r="N36" s="98">
        <v>2</v>
      </c>
      <c r="O36" s="98"/>
      <c r="P36" s="89"/>
      <c r="Q36" s="133"/>
      <c r="R36" s="223">
        <v>1</v>
      </c>
      <c r="S36" s="223">
        <v>1</v>
      </c>
      <c r="T36" s="470"/>
      <c r="U36" s="223"/>
      <c r="V36" s="89"/>
      <c r="W36" s="89"/>
      <c r="X36" s="133"/>
      <c r="Y36" s="84"/>
      <c r="Z36" s="89"/>
      <c r="AA36" s="89"/>
      <c r="AB36" s="90"/>
      <c r="AC36" s="90"/>
      <c r="AD36" s="90"/>
      <c r="AE36" s="474">
        <v>4</v>
      </c>
      <c r="AF36" s="132"/>
      <c r="AG36" s="90"/>
      <c r="AH36" s="90"/>
      <c r="AI36" s="90"/>
      <c r="AJ36" s="90">
        <v>2</v>
      </c>
      <c r="AK36" s="90">
        <v>1</v>
      </c>
      <c r="AL36" s="90"/>
      <c r="AM36" s="224"/>
      <c r="AN36" s="90"/>
      <c r="AO36" s="90"/>
      <c r="AP36" s="90"/>
      <c r="AQ36" s="90"/>
      <c r="AR36" s="90"/>
      <c r="AS36" s="244">
        <v>20</v>
      </c>
      <c r="AT36" s="98">
        <v>10</v>
      </c>
      <c r="AU36" s="98">
        <v>8.5</v>
      </c>
      <c r="AV36" s="112">
        <v>12.5</v>
      </c>
      <c r="AW36" s="112">
        <v>13</v>
      </c>
      <c r="AX36" s="132"/>
      <c r="AY36" s="90"/>
      <c r="AZ36" s="133"/>
      <c r="BA36" s="109">
        <f t="shared" si="5"/>
        <v>16</v>
      </c>
      <c r="BB36" s="109">
        <f t="shared" si="5"/>
        <v>13.5</v>
      </c>
      <c r="BC36" s="109">
        <f t="shared" si="5"/>
        <v>19.5</v>
      </c>
      <c r="BD36" s="109">
        <f t="shared" si="5"/>
        <v>15</v>
      </c>
      <c r="BE36" s="109">
        <f t="shared" si="5"/>
        <v>2</v>
      </c>
      <c r="BF36" s="109">
        <f t="shared" si="5"/>
        <v>1</v>
      </c>
      <c r="BG36" s="109">
        <f t="shared" si="5"/>
        <v>24</v>
      </c>
      <c r="BH36" s="113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</row>
    <row r="37" spans="1:73" s="20" customFormat="1" thickBot="1">
      <c r="A37" s="215">
        <v>23</v>
      </c>
      <c r="B37" s="475">
        <v>352207451</v>
      </c>
      <c r="C37" s="478" t="s">
        <v>435</v>
      </c>
      <c r="D37" s="98">
        <v>2</v>
      </c>
      <c r="E37" s="98"/>
      <c r="F37" s="98">
        <v>6</v>
      </c>
      <c r="G37" s="98"/>
      <c r="H37" s="90"/>
      <c r="I37" s="90"/>
      <c r="J37" s="133"/>
      <c r="K37" s="98">
        <v>1.5</v>
      </c>
      <c r="L37" s="98">
        <v>3.5</v>
      </c>
      <c r="M37" s="98">
        <v>1</v>
      </c>
      <c r="N37" s="98">
        <v>2</v>
      </c>
      <c r="O37" s="98"/>
      <c r="P37" s="89"/>
      <c r="Q37" s="133"/>
      <c r="R37" s="474">
        <v>1</v>
      </c>
      <c r="S37" s="474">
        <v>1</v>
      </c>
      <c r="T37" s="470"/>
      <c r="U37" s="474"/>
      <c r="V37" s="89"/>
      <c r="W37" s="89"/>
      <c r="X37" s="133"/>
      <c r="Y37" s="84"/>
      <c r="Z37" s="89"/>
      <c r="AA37" s="89"/>
      <c r="AB37" s="90"/>
      <c r="AC37" s="90"/>
      <c r="AD37" s="90"/>
      <c r="AE37" s="474">
        <v>5</v>
      </c>
      <c r="AF37" s="132"/>
      <c r="AG37" s="90"/>
      <c r="AH37" s="90"/>
      <c r="AI37" s="90"/>
      <c r="AJ37" s="90">
        <v>2</v>
      </c>
      <c r="AK37" s="90">
        <v>1</v>
      </c>
      <c r="AL37" s="90"/>
      <c r="AM37" s="224"/>
      <c r="AN37" s="90"/>
      <c r="AO37" s="90"/>
      <c r="AP37" s="90"/>
      <c r="AQ37" s="90"/>
      <c r="AR37" s="90"/>
      <c r="AS37" s="244">
        <v>18</v>
      </c>
      <c r="AT37" s="98">
        <v>8</v>
      </c>
      <c r="AU37" s="98">
        <v>6.5</v>
      </c>
      <c r="AV37" s="112">
        <v>8</v>
      </c>
      <c r="AW37" s="112">
        <v>10.5</v>
      </c>
      <c r="AX37" s="132"/>
      <c r="AY37" s="90"/>
      <c r="AZ37" s="133"/>
      <c r="BA37" s="109">
        <f t="shared" si="5"/>
        <v>12.5</v>
      </c>
      <c r="BB37" s="109">
        <f t="shared" si="5"/>
        <v>11</v>
      </c>
      <c r="BC37" s="109">
        <f t="shared" si="5"/>
        <v>15</v>
      </c>
      <c r="BD37" s="109">
        <f t="shared" si="5"/>
        <v>12.5</v>
      </c>
      <c r="BE37" s="109">
        <f t="shared" si="5"/>
        <v>2</v>
      </c>
      <c r="BF37" s="109">
        <f t="shared" si="5"/>
        <v>1</v>
      </c>
      <c r="BG37" s="109">
        <f t="shared" si="5"/>
        <v>23</v>
      </c>
      <c r="BH37" s="113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</row>
    <row r="38" spans="1:73" s="20" customFormat="1" thickBot="1">
      <c r="A38" s="215">
        <v>24</v>
      </c>
      <c r="B38" s="475">
        <v>361200221</v>
      </c>
      <c r="C38" s="476" t="s">
        <v>649</v>
      </c>
      <c r="D38" s="98">
        <v>0.5</v>
      </c>
      <c r="E38" s="98"/>
      <c r="F38" s="98">
        <v>2</v>
      </c>
      <c r="G38" s="98"/>
      <c r="H38" s="90"/>
      <c r="I38" s="90"/>
      <c r="J38" s="133"/>
      <c r="K38" s="98">
        <v>1</v>
      </c>
      <c r="L38" s="98">
        <v>3.5</v>
      </c>
      <c r="M38" s="98">
        <v>0</v>
      </c>
      <c r="N38" s="98">
        <v>1</v>
      </c>
      <c r="O38" s="98"/>
      <c r="P38" s="89"/>
      <c r="Q38" s="133"/>
      <c r="R38" s="474">
        <v>0</v>
      </c>
      <c r="S38" s="474">
        <v>1</v>
      </c>
      <c r="T38" s="470"/>
      <c r="U38" s="474"/>
      <c r="V38" s="89"/>
      <c r="W38" s="89"/>
      <c r="X38" s="133"/>
      <c r="Y38" s="84"/>
      <c r="Z38" s="89"/>
      <c r="AA38" s="89"/>
      <c r="AB38" s="90"/>
      <c r="AC38" s="90"/>
      <c r="AD38" s="90"/>
      <c r="AE38" s="474">
        <v>2</v>
      </c>
      <c r="AF38" s="132"/>
      <c r="AG38" s="90"/>
      <c r="AH38" s="90"/>
      <c r="AI38" s="90"/>
      <c r="AJ38" s="90">
        <v>1</v>
      </c>
      <c r="AK38" s="90">
        <v>1</v>
      </c>
      <c r="AL38" s="90"/>
      <c r="AM38" s="224"/>
      <c r="AN38" s="90"/>
      <c r="AO38" s="90"/>
      <c r="AP38" s="90"/>
      <c r="AQ38" s="90"/>
      <c r="AR38" s="90"/>
      <c r="AS38" s="244">
        <v>12.5</v>
      </c>
      <c r="AT38" s="98">
        <v>2</v>
      </c>
      <c r="AU38" s="98">
        <v>3.5</v>
      </c>
      <c r="AV38" s="112">
        <v>3</v>
      </c>
      <c r="AW38" s="112">
        <v>4</v>
      </c>
      <c r="AX38" s="132"/>
      <c r="AY38" s="90"/>
      <c r="AZ38" s="133"/>
      <c r="BA38" s="109">
        <f t="shared" si="5"/>
        <v>3.5</v>
      </c>
      <c r="BB38" s="109">
        <f t="shared" si="5"/>
        <v>8</v>
      </c>
      <c r="BC38" s="109">
        <f t="shared" si="5"/>
        <v>5</v>
      </c>
      <c r="BD38" s="109">
        <f t="shared" si="5"/>
        <v>5</v>
      </c>
      <c r="BE38" s="109">
        <f t="shared" si="5"/>
        <v>1</v>
      </c>
      <c r="BF38" s="109">
        <f t="shared" si="5"/>
        <v>1</v>
      </c>
      <c r="BG38" s="109">
        <f t="shared" si="5"/>
        <v>14.5</v>
      </c>
      <c r="BH38" s="113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</row>
    <row r="39" spans="1:73" s="20" customFormat="1" ht="16.5" thickTop="1" thickBot="1">
      <c r="A39" s="215">
        <v>25</v>
      </c>
      <c r="B39" s="480"/>
      <c r="C39" s="481"/>
      <c r="D39" s="98"/>
      <c r="E39" s="98"/>
      <c r="F39" s="98"/>
      <c r="G39" s="98"/>
      <c r="H39" s="99"/>
      <c r="I39" s="99"/>
      <c r="J39" s="217"/>
      <c r="K39" s="98"/>
      <c r="L39" s="98"/>
      <c r="M39" s="98"/>
      <c r="N39" s="98"/>
      <c r="O39" s="89"/>
      <c r="P39" s="89"/>
      <c r="Q39" s="133"/>
      <c r="R39" s="223"/>
      <c r="S39" s="223"/>
      <c r="T39" s="470"/>
      <c r="U39" s="223"/>
      <c r="V39" s="89"/>
      <c r="W39" s="89"/>
      <c r="X39" s="133"/>
      <c r="Y39" s="84"/>
      <c r="Z39" s="89"/>
      <c r="AA39" s="89"/>
      <c r="AB39" s="90"/>
      <c r="AC39" s="90"/>
      <c r="AD39" s="90"/>
      <c r="AE39" s="223"/>
      <c r="AF39" s="132"/>
      <c r="AG39" s="90"/>
      <c r="AH39" s="90"/>
      <c r="AI39" s="90"/>
      <c r="AJ39" s="223"/>
      <c r="AK39" s="223"/>
      <c r="AL39" s="90"/>
      <c r="AM39" s="224"/>
      <c r="AN39" s="90"/>
      <c r="AO39" s="90"/>
      <c r="AP39" s="90"/>
      <c r="AQ39" s="90"/>
      <c r="AR39" s="90"/>
      <c r="AS39" s="244">
        <v>20</v>
      </c>
      <c r="AT39" s="482"/>
      <c r="AU39" s="223"/>
      <c r="AV39" s="223"/>
      <c r="AW39" s="223"/>
      <c r="AX39" s="132"/>
      <c r="AY39" s="90"/>
      <c r="AZ39" s="133"/>
      <c r="BA39" s="109">
        <f t="shared" si="5"/>
        <v>0</v>
      </c>
      <c r="BB39" s="109">
        <f t="shared" si="5"/>
        <v>0</v>
      </c>
      <c r="BC39" s="109">
        <f t="shared" si="5"/>
        <v>0</v>
      </c>
      <c r="BD39" s="109">
        <f t="shared" si="5"/>
        <v>0</v>
      </c>
      <c r="BE39" s="109">
        <f t="shared" si="5"/>
        <v>0</v>
      </c>
      <c r="BF39" s="109">
        <f t="shared" si="5"/>
        <v>0</v>
      </c>
      <c r="BG39" s="109">
        <f t="shared" si="5"/>
        <v>20</v>
      </c>
      <c r="BH39" s="113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</row>
    <row r="40" spans="1:73" s="20" customFormat="1" ht="15.75" thickBot="1">
      <c r="A40" s="215">
        <v>26</v>
      </c>
      <c r="B40" s="480"/>
      <c r="C40" s="481"/>
      <c r="D40" s="98"/>
      <c r="E40" s="98"/>
      <c r="F40" s="98"/>
      <c r="G40" s="98"/>
      <c r="H40" s="90"/>
      <c r="I40" s="90"/>
      <c r="J40" s="133"/>
      <c r="K40" s="98"/>
      <c r="L40" s="98"/>
      <c r="M40" s="98"/>
      <c r="N40" s="98"/>
      <c r="O40" s="89"/>
      <c r="P40" s="89"/>
      <c r="Q40" s="133"/>
      <c r="R40" s="474"/>
      <c r="S40" s="474"/>
      <c r="T40" s="470"/>
      <c r="U40" s="474"/>
      <c r="V40" s="89"/>
      <c r="W40" s="89"/>
      <c r="X40" s="133"/>
      <c r="Y40" s="84"/>
      <c r="Z40" s="89"/>
      <c r="AA40" s="89"/>
      <c r="AB40" s="90"/>
      <c r="AC40" s="90"/>
      <c r="AD40" s="90"/>
      <c r="AE40" s="474"/>
      <c r="AF40" s="132"/>
      <c r="AG40" s="90"/>
      <c r="AH40" s="90"/>
      <c r="AI40" s="90"/>
      <c r="AJ40" s="474"/>
      <c r="AK40" s="223"/>
      <c r="AL40" s="90"/>
      <c r="AM40" s="224"/>
      <c r="AN40" s="90"/>
      <c r="AO40" s="90"/>
      <c r="AP40" s="90"/>
      <c r="AQ40" s="90"/>
      <c r="AR40" s="90"/>
      <c r="AS40" s="244">
        <v>18</v>
      </c>
      <c r="AT40" s="482"/>
      <c r="AU40" s="223"/>
      <c r="AV40" s="223"/>
      <c r="AW40" s="223"/>
      <c r="AX40" s="132"/>
      <c r="AY40" s="90"/>
      <c r="AZ40" s="133"/>
      <c r="BA40" s="109">
        <f t="shared" si="5"/>
        <v>0</v>
      </c>
      <c r="BB40" s="109">
        <f t="shared" si="5"/>
        <v>0</v>
      </c>
      <c r="BC40" s="109">
        <f t="shared" si="5"/>
        <v>0</v>
      </c>
      <c r="BD40" s="109">
        <f t="shared" si="5"/>
        <v>0</v>
      </c>
      <c r="BE40" s="109">
        <f t="shared" si="5"/>
        <v>0</v>
      </c>
      <c r="BF40" s="109">
        <f t="shared" si="5"/>
        <v>0</v>
      </c>
      <c r="BG40" s="109">
        <f t="shared" si="5"/>
        <v>18</v>
      </c>
      <c r="BH40" s="113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</row>
    <row r="41" spans="1:73" s="20" customFormat="1" ht="15.75" thickBot="1">
      <c r="A41" s="215">
        <v>27</v>
      </c>
      <c r="D41" s="98"/>
      <c r="E41" s="98"/>
      <c r="F41" s="98"/>
      <c r="G41" s="98"/>
      <c r="H41" s="90"/>
      <c r="I41" s="90"/>
      <c r="J41" s="133"/>
      <c r="K41" s="98"/>
      <c r="L41" s="98"/>
      <c r="M41" s="98"/>
      <c r="N41" s="98"/>
      <c r="O41" s="89"/>
      <c r="P41" s="89"/>
      <c r="Q41" s="133"/>
      <c r="R41" s="223"/>
      <c r="S41" s="474"/>
      <c r="T41" s="470"/>
      <c r="U41" s="470"/>
      <c r="V41" s="89"/>
      <c r="W41" s="89"/>
      <c r="X41" s="133"/>
      <c r="Y41" s="84"/>
      <c r="Z41" s="89"/>
      <c r="AA41" s="89"/>
      <c r="AB41" s="90"/>
      <c r="AC41" s="90"/>
      <c r="AD41" s="90"/>
      <c r="AE41" s="474"/>
      <c r="AF41" s="132"/>
      <c r="AG41" s="90"/>
      <c r="AH41" s="90"/>
      <c r="AI41" s="90"/>
      <c r="AJ41" s="223"/>
      <c r="AK41" s="223"/>
      <c r="AL41" s="90"/>
      <c r="AM41" s="224"/>
      <c r="AN41" s="90"/>
      <c r="AO41" s="90"/>
      <c r="AP41" s="90"/>
      <c r="AQ41" s="90"/>
      <c r="AR41" s="90"/>
      <c r="AS41" s="244">
        <v>12.5</v>
      </c>
      <c r="AT41" s="482"/>
      <c r="AU41" s="223"/>
      <c r="AV41" s="223"/>
      <c r="AW41" s="223"/>
      <c r="AX41" s="132"/>
      <c r="AY41" s="90"/>
      <c r="AZ41" s="133"/>
      <c r="BA41" s="109"/>
      <c r="BB41" s="109"/>
      <c r="BC41" s="109"/>
      <c r="BD41" s="109"/>
      <c r="BE41" s="109"/>
      <c r="BF41" s="109"/>
      <c r="BG41" s="109"/>
      <c r="BH41" s="113">
        <f>SUM(BA41:BG41)</f>
        <v>0</v>
      </c>
      <c r="BI41" s="674"/>
      <c r="BJ41" s="675"/>
      <c r="BK41" s="675"/>
      <c r="BL41" s="675"/>
      <c r="BM41" s="675"/>
      <c r="BN41" s="675"/>
      <c r="BO41" s="675"/>
      <c r="BP41" s="675"/>
      <c r="BQ41" s="675"/>
      <c r="BR41" s="675"/>
      <c r="BS41" s="675"/>
      <c r="BT41" s="676"/>
    </row>
    <row r="42" spans="1:73" s="20" customFormat="1" ht="14.25" thickTop="1" thickBot="1">
      <c r="A42" s="700" t="s">
        <v>115</v>
      </c>
      <c r="B42" s="701"/>
      <c r="C42" s="702"/>
      <c r="D42" s="187">
        <f t="shared" ref="D42:K42" si="6">(SUM(D15:D41))/$BP$10</f>
        <v>2.6458333333333335</v>
      </c>
      <c r="E42" s="187">
        <f t="shared" si="6"/>
        <v>0</v>
      </c>
      <c r="F42" s="187">
        <f t="shared" si="6"/>
        <v>3.4375</v>
      </c>
      <c r="G42" s="187">
        <f t="shared" si="6"/>
        <v>0</v>
      </c>
      <c r="H42" s="187">
        <f t="shared" si="6"/>
        <v>0</v>
      </c>
      <c r="I42" s="187">
        <f t="shared" si="6"/>
        <v>0</v>
      </c>
      <c r="J42" s="187">
        <f t="shared" si="6"/>
        <v>0</v>
      </c>
      <c r="K42" s="188">
        <f t="shared" si="6"/>
        <v>1.3125</v>
      </c>
      <c r="L42" s="188">
        <v>1.5</v>
      </c>
      <c r="M42" s="188">
        <f t="shared" ref="M42:BG42" si="7">(SUM(M15:M41))/$BP$10</f>
        <v>0.95833333333333337</v>
      </c>
      <c r="N42" s="188">
        <f t="shared" si="7"/>
        <v>1.5208333333333333</v>
      </c>
      <c r="O42" s="188">
        <f t="shared" si="7"/>
        <v>0</v>
      </c>
      <c r="P42" s="188">
        <f t="shared" si="7"/>
        <v>0</v>
      </c>
      <c r="Q42" s="188">
        <f t="shared" si="7"/>
        <v>0</v>
      </c>
      <c r="R42" s="483">
        <f t="shared" si="7"/>
        <v>0.83333333333333337</v>
      </c>
      <c r="S42" s="483">
        <f t="shared" si="7"/>
        <v>1</v>
      </c>
      <c r="T42" s="483">
        <f t="shared" si="7"/>
        <v>0</v>
      </c>
      <c r="U42" s="483">
        <f t="shared" si="7"/>
        <v>0</v>
      </c>
      <c r="V42" s="188">
        <f t="shared" si="7"/>
        <v>0</v>
      </c>
      <c r="W42" s="188">
        <f t="shared" si="7"/>
        <v>0</v>
      </c>
      <c r="X42" s="188">
        <f t="shared" si="7"/>
        <v>0</v>
      </c>
      <c r="Y42" s="188">
        <f t="shared" si="7"/>
        <v>0</v>
      </c>
      <c r="Z42" s="188">
        <f t="shared" si="7"/>
        <v>0</v>
      </c>
      <c r="AA42" s="188">
        <f t="shared" si="7"/>
        <v>0</v>
      </c>
      <c r="AB42" s="188">
        <f t="shared" si="7"/>
        <v>0</v>
      </c>
      <c r="AC42" s="188">
        <f t="shared" si="7"/>
        <v>0</v>
      </c>
      <c r="AD42" s="188">
        <f t="shared" si="7"/>
        <v>0</v>
      </c>
      <c r="AE42" s="483">
        <f t="shared" si="7"/>
        <v>3.7083333333333335</v>
      </c>
      <c r="AF42" s="188">
        <f t="shared" si="7"/>
        <v>0</v>
      </c>
      <c r="AG42" s="188">
        <f t="shared" si="7"/>
        <v>0</v>
      </c>
      <c r="AH42" s="188">
        <f t="shared" si="7"/>
        <v>0</v>
      </c>
      <c r="AI42" s="188">
        <f t="shared" si="7"/>
        <v>0</v>
      </c>
      <c r="AJ42" s="483">
        <f t="shared" si="7"/>
        <v>1.5416666666666667</v>
      </c>
      <c r="AK42" s="483">
        <f t="shared" si="7"/>
        <v>1</v>
      </c>
      <c r="AL42" s="188">
        <f t="shared" si="7"/>
        <v>0</v>
      </c>
      <c r="AM42" s="188">
        <f t="shared" si="7"/>
        <v>0</v>
      </c>
      <c r="AN42" s="188">
        <f t="shared" si="7"/>
        <v>0</v>
      </c>
      <c r="AO42" s="188">
        <f t="shared" si="7"/>
        <v>0</v>
      </c>
      <c r="AP42" s="188">
        <f t="shared" si="7"/>
        <v>0</v>
      </c>
      <c r="AQ42" s="188">
        <f t="shared" si="7"/>
        <v>0</v>
      </c>
      <c r="AR42" s="188">
        <f t="shared" si="7"/>
        <v>0</v>
      </c>
      <c r="AS42" s="483">
        <f t="shared" si="7"/>
        <v>17.6875</v>
      </c>
      <c r="AT42" s="484">
        <f t="shared" si="7"/>
        <v>6.791666666666667</v>
      </c>
      <c r="AU42" s="483">
        <f t="shared" si="7"/>
        <v>5.458333333333333</v>
      </c>
      <c r="AV42" s="483">
        <f t="shared" si="7"/>
        <v>7.020833333333333</v>
      </c>
      <c r="AW42" s="483">
        <f t="shared" si="7"/>
        <v>8.9375</v>
      </c>
      <c r="AX42" s="188">
        <f t="shared" si="7"/>
        <v>0</v>
      </c>
      <c r="AY42" s="188">
        <f t="shared" si="7"/>
        <v>0</v>
      </c>
      <c r="AZ42" s="188">
        <f t="shared" si="7"/>
        <v>0</v>
      </c>
      <c r="BA42" s="190">
        <f t="shared" si="7"/>
        <v>11.583333333333334</v>
      </c>
      <c r="BB42" s="190">
        <f t="shared" si="7"/>
        <v>8.7916666666666661</v>
      </c>
      <c r="BC42" s="190">
        <f t="shared" si="7"/>
        <v>11.416666666666666</v>
      </c>
      <c r="BD42" s="190">
        <f t="shared" si="7"/>
        <v>10.458333333333334</v>
      </c>
      <c r="BE42" s="190">
        <f t="shared" si="7"/>
        <v>1.5416666666666667</v>
      </c>
      <c r="BF42" s="190">
        <f t="shared" si="7"/>
        <v>1</v>
      </c>
      <c r="BG42" s="190">
        <f t="shared" si="7"/>
        <v>20.875</v>
      </c>
      <c r="BH42" s="113"/>
      <c r="BI42" s="677"/>
      <c r="BJ42" s="678"/>
      <c r="BK42" s="678"/>
      <c r="BL42" s="678"/>
      <c r="BM42" s="678"/>
      <c r="BN42" s="678"/>
      <c r="BO42" s="678"/>
      <c r="BP42" s="678"/>
      <c r="BQ42" s="678"/>
      <c r="BR42" s="678"/>
      <c r="BS42" s="678"/>
      <c r="BT42" s="679"/>
    </row>
    <row r="43" spans="1:73" s="20" customFormat="1" ht="14.25" thickTop="1" thickBot="1">
      <c r="A43" s="703" t="s">
        <v>116</v>
      </c>
      <c r="B43" s="704"/>
      <c r="C43" s="705"/>
      <c r="D43" s="191">
        <f t="shared" ref="D43:E43" si="8">D42/BK19</f>
        <v>0.66145833333333337</v>
      </c>
      <c r="E43" s="191" t="e">
        <f t="shared" si="8"/>
        <v>#DIV/0!</v>
      </c>
      <c r="F43" s="191">
        <f>F42/BN19</f>
        <v>0.57291666666666663</v>
      </c>
      <c r="G43" s="191" t="e">
        <f>G42/BO19</f>
        <v>#DIV/0!</v>
      </c>
      <c r="H43" s="191" t="e">
        <f>H42/BP19</f>
        <v>#DIV/0!</v>
      </c>
      <c r="I43" s="191" t="e">
        <f>I42/BQ19</f>
        <v>#DIV/0!</v>
      </c>
      <c r="J43" s="191" t="e">
        <f>J42/BR19</f>
        <v>#DIV/0!</v>
      </c>
      <c r="K43" s="191" t="e">
        <f t="shared" ref="K43" si="9">K42/BK20</f>
        <v>#DIV/0!</v>
      </c>
      <c r="L43" s="191">
        <f>L42/BL20</f>
        <v>0.75</v>
      </c>
      <c r="M43" s="191">
        <f>M42/BN20</f>
        <v>0.47916666666666669</v>
      </c>
      <c r="N43" s="191">
        <f>N42/BO20</f>
        <v>0.76041666666666663</v>
      </c>
      <c r="O43" s="191" t="e">
        <f>O42/BP20</f>
        <v>#DIV/0!</v>
      </c>
      <c r="P43" s="191" t="e">
        <f>P42/BQ20</f>
        <v>#DIV/0!</v>
      </c>
      <c r="Q43" s="191" t="e">
        <f>Q42/BR20</f>
        <v>#DIV/0!</v>
      </c>
      <c r="R43" s="485">
        <f t="shared" ref="R43:S43" si="10">R42/BK16</f>
        <v>0.83333333333333337</v>
      </c>
      <c r="S43" s="485" t="e">
        <f t="shared" si="10"/>
        <v>#DIV/0!</v>
      </c>
      <c r="T43" s="485">
        <f>T42/BN16</f>
        <v>0</v>
      </c>
      <c r="U43" s="485">
        <f>U42/BO16</f>
        <v>0</v>
      </c>
      <c r="V43" s="191" t="e">
        <f>V42/BP16</f>
        <v>#DIV/0!</v>
      </c>
      <c r="W43" s="191" t="e">
        <f>W42/BQ16</f>
        <v>#DIV/0!</v>
      </c>
      <c r="X43" s="191" t="e">
        <f>X42/BR16</f>
        <v>#DIV/0!</v>
      </c>
      <c r="Y43" s="192" t="e">
        <f t="shared" ref="Y43:Z43" si="11">Y42/BK17</f>
        <v>#DIV/0!</v>
      </c>
      <c r="Z43" s="192" t="e">
        <f t="shared" si="11"/>
        <v>#DIV/0!</v>
      </c>
      <c r="AA43" s="192" t="e">
        <f>AA42/BN17</f>
        <v>#DIV/0!</v>
      </c>
      <c r="AB43" s="192" t="e">
        <f>AB42/BO17</f>
        <v>#DIV/0!</v>
      </c>
      <c r="AC43" s="192" t="e">
        <f>AC42/BP17</f>
        <v>#DIV/0!</v>
      </c>
      <c r="AD43" s="192" t="e">
        <f>AD42/BQ17</f>
        <v>#DIV/0!</v>
      </c>
      <c r="AE43" s="486">
        <f>AE42/BR17</f>
        <v>0.7416666666666667</v>
      </c>
      <c r="AF43" s="193" t="e">
        <f t="shared" ref="AF43:AG43" si="12">AF42/BK18</f>
        <v>#DIV/0!</v>
      </c>
      <c r="AG43" s="193" t="e">
        <f t="shared" si="12"/>
        <v>#DIV/0!</v>
      </c>
      <c r="AH43" s="193" t="e">
        <f>AH42/BN18</f>
        <v>#DIV/0!</v>
      </c>
      <c r="AI43" s="193" t="e">
        <f>AI42/BO18</f>
        <v>#DIV/0!</v>
      </c>
      <c r="AJ43" s="487">
        <f>AJ42/BP18</f>
        <v>0.77083333333333337</v>
      </c>
      <c r="AK43" s="487">
        <f>AK42/BQ18</f>
        <v>1</v>
      </c>
      <c r="AL43" s="193" t="e">
        <f>AL42/BR18</f>
        <v>#DIV/0!</v>
      </c>
      <c r="AM43" s="194" t="e">
        <f t="shared" ref="AM43:AN43" si="13">AM42/BK21</f>
        <v>#DIV/0!</v>
      </c>
      <c r="AN43" s="194" t="e">
        <f t="shared" si="13"/>
        <v>#DIV/0!</v>
      </c>
      <c r="AO43" s="194" t="e">
        <f>AO42/BN21</f>
        <v>#DIV/0!</v>
      </c>
      <c r="AP43" s="194" t="e">
        <f>AP42/BO21</f>
        <v>#DIV/0!</v>
      </c>
      <c r="AQ43" s="194" t="e">
        <f>AQ42/BP21</f>
        <v>#DIV/0!</v>
      </c>
      <c r="AR43" s="194" t="e">
        <f>AR42/BQ21</f>
        <v>#DIV/0!</v>
      </c>
      <c r="AS43" s="488">
        <f t="shared" ref="AS43" si="14">AS42/BR21</f>
        <v>0.88437500000000002</v>
      </c>
      <c r="AT43" s="489">
        <f t="shared" ref="AT43:AU43" si="15">AT42/BK22</f>
        <v>0.6791666666666667</v>
      </c>
      <c r="AU43" s="490">
        <f t="shared" si="15"/>
        <v>0.54583333333333328</v>
      </c>
      <c r="AV43" s="490">
        <f>AV42/BN22</f>
        <v>0.46805555555555556</v>
      </c>
      <c r="AW43" s="490">
        <f>AW42/BO22</f>
        <v>0.59583333333333333</v>
      </c>
      <c r="AX43" s="195" t="e">
        <f>AX42/BP22</f>
        <v>#DIV/0!</v>
      </c>
      <c r="AY43" s="195" t="e">
        <f>AY42/BQ22</f>
        <v>#DIV/0!</v>
      </c>
      <c r="AZ43" s="195" t="e">
        <f>AZ42/BR22</f>
        <v>#DIV/0!</v>
      </c>
      <c r="BA43" s="196">
        <f t="shared" ref="BA43:BB43" si="16">BA42/BK24</f>
        <v>0.77222222222222225</v>
      </c>
      <c r="BB43" s="196">
        <f t="shared" si="16"/>
        <v>0.73263888888888884</v>
      </c>
      <c r="BC43" s="196">
        <f>BC42/BN24</f>
        <v>0.47569444444444442</v>
      </c>
      <c r="BD43" s="196">
        <f>BD42/BO24</f>
        <v>0.5810185185185186</v>
      </c>
      <c r="BE43" s="196">
        <f>BE42/BP24</f>
        <v>0.77083333333333337</v>
      </c>
      <c r="BF43" s="196">
        <f>BF42/BQ24</f>
        <v>1</v>
      </c>
      <c r="BG43" s="196">
        <f>BG42/BR24</f>
        <v>0.83499999999999996</v>
      </c>
      <c r="BH43" s="197"/>
      <c r="BI43" s="680"/>
      <c r="BJ43" s="681"/>
      <c r="BK43" s="681"/>
      <c r="BL43" s="681"/>
      <c r="BM43" s="681"/>
      <c r="BN43" s="681"/>
      <c r="BO43" s="681"/>
      <c r="BP43" s="681"/>
      <c r="BQ43" s="681"/>
      <c r="BR43" s="681"/>
      <c r="BS43" s="681"/>
      <c r="BT43" s="682"/>
    </row>
    <row r="44" spans="1:73" s="20" customFormat="1" ht="13.5" thickTop="1">
      <c r="B44" s="198"/>
      <c r="L44" s="199"/>
      <c r="R44" s="448"/>
      <c r="S44" s="448"/>
      <c r="T44" s="448"/>
      <c r="U44" s="448"/>
      <c r="AE44" s="448"/>
      <c r="AJ44" s="448"/>
      <c r="AK44" s="448"/>
      <c r="AS44" s="448"/>
      <c r="AT44" s="449"/>
      <c r="AU44" s="448"/>
      <c r="AV44" s="448"/>
      <c r="AW44" s="448"/>
      <c r="BA44" s="200"/>
      <c r="BC44" s="201"/>
      <c r="BE44" s="201"/>
      <c r="BF44" s="201"/>
      <c r="BG44" s="201"/>
    </row>
    <row r="45" spans="1:73" s="20" customFormat="1" ht="12.75">
      <c r="A45" s="706" t="s">
        <v>117</v>
      </c>
      <c r="B45" s="706"/>
      <c r="C45" s="707"/>
      <c r="D45" s="707"/>
      <c r="E45" s="707"/>
      <c r="F45" s="707"/>
      <c r="G45" s="707"/>
      <c r="H45" s="203"/>
      <c r="I45" s="203"/>
      <c r="J45" s="706"/>
      <c r="K45" s="706"/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06"/>
      <c r="Z45" s="204"/>
      <c r="AA45" s="709" t="s">
        <v>201</v>
      </c>
      <c r="AB45" s="709"/>
      <c r="AC45" s="709"/>
      <c r="AD45" s="709"/>
      <c r="AE45" s="709"/>
      <c r="AF45" s="709"/>
      <c r="AG45" s="709"/>
      <c r="AH45" s="709"/>
      <c r="AI45" s="709"/>
      <c r="AJ45" s="709"/>
      <c r="AK45" s="709"/>
      <c r="AL45" s="709"/>
      <c r="AM45" s="709"/>
      <c r="AN45" s="709"/>
      <c r="AO45" s="709"/>
      <c r="AP45" s="709"/>
      <c r="AQ45" s="709"/>
      <c r="AR45" s="709"/>
      <c r="AS45" s="709"/>
      <c r="AT45" s="709"/>
      <c r="AU45" s="709"/>
      <c r="AV45" s="709"/>
      <c r="AW45" s="709"/>
      <c r="AX45" s="709"/>
      <c r="AY45" s="709"/>
      <c r="AZ45" s="709"/>
      <c r="BA45" s="709"/>
      <c r="BB45" s="709"/>
      <c r="BC45" s="709"/>
      <c r="BD45" s="709"/>
      <c r="BE45" s="709"/>
      <c r="BF45" s="709"/>
      <c r="BG45" s="709"/>
      <c r="BH45" s="708"/>
      <c r="BI45" s="708"/>
      <c r="BJ45" s="708"/>
      <c r="BK45" s="708"/>
      <c r="BL45" s="708"/>
      <c r="BM45" s="708"/>
      <c r="BN45" s="708"/>
      <c r="BO45" s="708"/>
      <c r="BP45" s="205"/>
      <c r="BQ45" s="706" t="s">
        <v>120</v>
      </c>
      <c r="BR45" s="706"/>
      <c r="BS45" s="706"/>
      <c r="BT45" s="706"/>
    </row>
    <row r="46" spans="1:73" s="20" customFormat="1" ht="12.75">
      <c r="B46" s="198"/>
      <c r="R46" s="448"/>
      <c r="S46" s="448"/>
      <c r="T46" s="448"/>
      <c r="U46" s="448"/>
      <c r="AE46" s="448"/>
      <c r="AJ46" s="448"/>
      <c r="AK46" s="448"/>
      <c r="AS46" s="448"/>
      <c r="AT46" s="449"/>
      <c r="AU46" s="448"/>
      <c r="AV46" s="448"/>
      <c r="AW46" s="448"/>
    </row>
    <row r="47" spans="1:73" s="20" customFormat="1" ht="12.75">
      <c r="B47" s="206" t="s">
        <v>121</v>
      </c>
      <c r="G47" s="709" t="s">
        <v>122</v>
      </c>
      <c r="H47" s="709"/>
      <c r="I47" s="709"/>
      <c r="J47" s="709"/>
      <c r="K47" s="709"/>
      <c r="L47" s="709"/>
      <c r="M47" s="709"/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AE47" s="710" t="s">
        <v>202</v>
      </c>
      <c r="AF47" s="710"/>
      <c r="AG47" s="710"/>
      <c r="AH47" s="710"/>
      <c r="AI47" s="710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0"/>
      <c r="AU47" s="710"/>
      <c r="AV47" s="710"/>
      <c r="AW47" s="710"/>
      <c r="AX47" s="710"/>
      <c r="AY47" s="710"/>
      <c r="AZ47" s="710"/>
      <c r="BA47" s="710"/>
      <c r="BB47" s="710"/>
      <c r="BC47" s="710"/>
      <c r="BD47" s="710"/>
      <c r="BE47" s="710"/>
      <c r="BF47" s="710"/>
      <c r="BG47" s="710"/>
      <c r="BO47" s="711" t="s">
        <v>124</v>
      </c>
      <c r="BP47" s="711"/>
      <c r="BQ47" s="711"/>
      <c r="BR47" s="711"/>
      <c r="BS47" s="711"/>
      <c r="BT47" s="204"/>
      <c r="BU47" s="204"/>
    </row>
    <row r="48" spans="1:73" s="20" customFormat="1" ht="12.75">
      <c r="B48" s="198"/>
      <c r="R48" s="448"/>
      <c r="S48" s="448"/>
      <c r="T48" s="448"/>
      <c r="U48" s="448"/>
      <c r="AE48" s="448"/>
      <c r="AJ48" s="448"/>
      <c r="AK48" s="448"/>
      <c r="AS48" s="448"/>
      <c r="AT48" s="449"/>
      <c r="AU48" s="448"/>
      <c r="AV48" s="448"/>
      <c r="AW48" s="448"/>
    </row>
    <row r="49" spans="2:72" s="20" customFormat="1" thickBot="1">
      <c r="B49" s="198"/>
      <c r="R49" s="448"/>
      <c r="S49" s="448"/>
      <c r="T49" s="448"/>
      <c r="U49" s="448"/>
      <c r="AE49" s="448"/>
      <c r="AJ49" s="448"/>
      <c r="AK49" s="448"/>
      <c r="AS49" s="448"/>
      <c r="AT49" s="449"/>
      <c r="AU49" s="448"/>
      <c r="AV49" s="448"/>
      <c r="AW49" s="448"/>
      <c r="BH49" s="46"/>
      <c r="BI49" s="46"/>
      <c r="BJ49" s="46"/>
      <c r="BS49"/>
    </row>
    <row r="50" spans="2:72" s="20" customFormat="1" thickTop="1">
      <c r="B50" s="198"/>
      <c r="R50" s="448"/>
      <c r="S50" s="448"/>
      <c r="T50" s="448"/>
      <c r="U50" s="448"/>
      <c r="AE50" s="448"/>
      <c r="AJ50" s="448"/>
      <c r="AK50" s="448"/>
      <c r="AS50" s="448"/>
      <c r="AT50" s="449"/>
      <c r="AU50" s="448"/>
      <c r="AV50" s="448"/>
      <c r="AW50" s="448"/>
      <c r="BH50" s="40"/>
      <c r="BI50" s="40"/>
      <c r="BJ50" s="40"/>
      <c r="BK50" s="207" t="str">
        <f t="shared" ref="BK50:BR50" si="17">BK15</f>
        <v>a1</v>
      </c>
      <c r="BL50" s="207" t="str">
        <f t="shared" si="17"/>
        <v>a2</v>
      </c>
      <c r="BM50" s="207" t="s">
        <v>8</v>
      </c>
      <c r="BN50" s="207" t="str">
        <f t="shared" si="17"/>
        <v>b1</v>
      </c>
      <c r="BO50" s="207" t="str">
        <f t="shared" si="17"/>
        <v>b2</v>
      </c>
      <c r="BP50" s="207" t="str">
        <f t="shared" si="17"/>
        <v>c1</v>
      </c>
      <c r="BQ50" s="207" t="str">
        <f t="shared" si="17"/>
        <v>d1</v>
      </c>
      <c r="BR50" s="207" t="str">
        <f t="shared" si="17"/>
        <v>e</v>
      </c>
      <c r="BS50"/>
      <c r="BT50" s="208"/>
    </row>
    <row r="51" spans="2:72" s="20" customFormat="1" ht="14.25">
      <c r="B51" s="198"/>
      <c r="R51" s="448"/>
      <c r="S51" s="448"/>
      <c r="T51" s="448"/>
      <c r="U51" s="448"/>
      <c r="AE51" s="448"/>
      <c r="AJ51" s="448"/>
      <c r="AK51" s="448"/>
      <c r="AS51" s="448"/>
      <c r="AT51" s="449"/>
      <c r="AU51" s="448"/>
      <c r="AV51" s="448"/>
      <c r="AW51" s="448"/>
      <c r="BH51" s="209"/>
      <c r="BI51" s="210"/>
      <c r="BJ51" s="210"/>
      <c r="BK51" s="231">
        <v>0.2</v>
      </c>
      <c r="BL51" s="231">
        <v>0.2</v>
      </c>
      <c r="BM51" s="231"/>
      <c r="BN51" s="231">
        <v>0.2</v>
      </c>
      <c r="BO51" s="231">
        <v>0.2</v>
      </c>
      <c r="BP51" s="231">
        <v>0.2</v>
      </c>
      <c r="BQ51" s="231">
        <v>0.2</v>
      </c>
      <c r="BR51" s="231">
        <v>0.2</v>
      </c>
      <c r="BS51"/>
    </row>
    <row r="52" spans="2:72" s="20" customFormat="1" ht="14.25">
      <c r="B52" s="198"/>
      <c r="R52" s="448"/>
      <c r="S52" s="448"/>
      <c r="T52" s="448"/>
      <c r="U52" s="448"/>
      <c r="AE52" s="448"/>
      <c r="AJ52" s="448"/>
      <c r="AK52" s="448"/>
      <c r="AS52" s="448"/>
      <c r="AT52" s="449"/>
      <c r="AU52" s="448"/>
      <c r="AV52" s="448"/>
      <c r="AW52" s="448"/>
      <c r="BH52" s="46"/>
      <c r="BI52" s="212"/>
      <c r="BJ52" s="212"/>
      <c r="BK52" s="231">
        <v>0.8</v>
      </c>
      <c r="BL52" s="231">
        <v>0.8</v>
      </c>
      <c r="BM52" s="231"/>
      <c r="BN52" s="231">
        <v>0.8</v>
      </c>
      <c r="BO52" s="231">
        <v>0.8</v>
      </c>
      <c r="BP52" s="231">
        <v>0.8</v>
      </c>
      <c r="BQ52" s="231">
        <v>0.8</v>
      </c>
      <c r="BR52" s="231">
        <v>0.8</v>
      </c>
      <c r="BS52"/>
    </row>
    <row r="53" spans="2:72" s="20" customFormat="1" ht="15" customHeight="1" thickBot="1">
      <c r="B53" s="198"/>
      <c r="R53" s="448"/>
      <c r="S53" s="448"/>
      <c r="T53" s="448"/>
      <c r="U53" s="448"/>
      <c r="AE53" s="448"/>
      <c r="AJ53" s="448"/>
      <c r="AK53" s="448"/>
      <c r="AS53" s="448"/>
      <c r="AT53" s="449"/>
      <c r="AU53" s="448"/>
      <c r="AV53" s="448"/>
      <c r="AW53" s="448"/>
      <c r="BE53"/>
      <c r="BK53" s="213">
        <f>BA43</f>
        <v>0.77222222222222225</v>
      </c>
      <c r="BL53" s="213">
        <f t="shared" ref="BL53" si="18">BB43</f>
        <v>0.73263888888888884</v>
      </c>
      <c r="BM53" s="213">
        <v>0.75</v>
      </c>
      <c r="BN53" s="213">
        <f>BC43</f>
        <v>0.47569444444444442</v>
      </c>
      <c r="BO53" s="213">
        <f>BD43</f>
        <v>0.5810185185185186</v>
      </c>
      <c r="BP53" s="213">
        <f>BE43</f>
        <v>0.77083333333333337</v>
      </c>
      <c r="BQ53" s="213">
        <f>BF43</f>
        <v>1</v>
      </c>
      <c r="BR53" s="213">
        <f>BG43</f>
        <v>0.83499999999999996</v>
      </c>
      <c r="BS53"/>
    </row>
    <row r="54" spans="2:72" s="11" customFormat="1" ht="12" thickTop="1">
      <c r="B54" s="214"/>
      <c r="R54" s="491"/>
      <c r="S54" s="491"/>
      <c r="T54" s="491"/>
      <c r="U54" s="491"/>
      <c r="AE54" s="491"/>
      <c r="AJ54" s="491"/>
      <c r="AK54" s="491"/>
      <c r="AS54" s="491"/>
      <c r="AT54" s="492"/>
      <c r="AU54" s="491"/>
      <c r="AV54" s="491"/>
      <c r="AW54" s="491"/>
    </row>
  </sheetData>
  <protectedRanges>
    <protectedRange sqref="AX21:AZ28 BH15:BH43 AZ44 B42:BG43 H21:J28 AX33:AZ41 H33:J41 O39:Q41 S33:S41 V39:AR41 U21:AD28 U33:U40 V33:AD35 AF33:AI35 V36:AI38 AJ33:AR38 AF21:AR28 P21:S28 P33:R38" name="نطاق3"/>
    <protectedRange sqref="C45" name="نطاق4_1"/>
    <protectedRange sqref="BK53:BR53 C39:C40" name="نطاق3_1"/>
    <protectedRange sqref="AX16:AZ20 H16:J20 D39:G41 BA16:BG41 AX29:AZ32 H29:J32 K39:N41 R39:R41 U41 AT39:AW41 U15:AD20 T15:T41 U29:AD32 E15:E38 G15:J15 G16:G38 P15:S20 AX15:BG15 AF15:AR20 AF29:AR32 P29:S32" name="نطاق3_2"/>
    <protectedRange sqref="C10" name="نطاق2_1_1"/>
    <protectedRange sqref="C15 C21:C22" name="نطاق3_1_1_2"/>
    <protectedRange sqref="C17:C19" name="نطاق3_1_1_1_1"/>
    <protectedRange sqref="B15" name="نطاق3_1_2_1"/>
    <protectedRange sqref="C26:C38" name="نطاق3_1_3"/>
    <protectedRange sqref="D15:D38" name="نطاق3_2_1"/>
    <protectedRange sqref="F21:F38" name="نطاق3_3"/>
    <protectedRange sqref="F16:F20" name="نطاق3_2_2"/>
    <protectedRange sqref="K21:O38" name="نطاق3_4"/>
    <protectedRange sqref="K15:O20" name="نطاق3_2_3"/>
    <protectedRange sqref="AS39:AS41" name="نطاق3_7"/>
    <protectedRange sqref="AS21:AS38" name="نطاق3_10"/>
    <protectedRange sqref="AS15:AS20" name="نطاق3_2_6"/>
    <protectedRange sqref="AU21:AW24" name="نطاق3_13"/>
    <protectedRange sqref="AU16:AU20 AV15:AW20 AT15:AT24" name="نطاق3_2_9"/>
    <protectedRange sqref="AU25:AW34" name="نطاق3_14"/>
    <protectedRange sqref="AT25:AT34" name="نطاق3_2_10"/>
    <protectedRange sqref="AU35:AW38" name="نطاق3_15"/>
    <protectedRange sqref="AT35:AT38" name="نطاق3_2_11"/>
    <protectedRange sqref="AE35" name="نطاق3_16"/>
    <protectedRange sqref="AE21:AE24" name="نطاق3_17"/>
    <protectedRange sqref="AE15:AE20" name="نطاق3_2_13"/>
    <protectedRange sqref="AE25:AE34" name="نطاق3_18"/>
  </protectedRanges>
  <mergeCells count="60">
    <mergeCell ref="A1:G1"/>
    <mergeCell ref="V1:Y3"/>
    <mergeCell ref="BH1:BT1"/>
    <mergeCell ref="A2:G2"/>
    <mergeCell ref="BH2:BT2"/>
    <mergeCell ref="A3:G3"/>
    <mergeCell ref="BH3:BT3"/>
    <mergeCell ref="A5:BT5"/>
    <mergeCell ref="A6:BT6"/>
    <mergeCell ref="BH7:BH8"/>
    <mergeCell ref="R8:V9"/>
    <mergeCell ref="AN8:AQ9"/>
    <mergeCell ref="A9:B9"/>
    <mergeCell ref="D9:F9"/>
    <mergeCell ref="G9:O9"/>
    <mergeCell ref="BH9:BK9"/>
    <mergeCell ref="BR9:BT9"/>
    <mergeCell ref="A11:B11"/>
    <mergeCell ref="D11:X11"/>
    <mergeCell ref="Y11:BG11"/>
    <mergeCell ref="BI11:BO11"/>
    <mergeCell ref="BR11:BT11"/>
    <mergeCell ref="A10:B10"/>
    <mergeCell ref="D10:F10"/>
    <mergeCell ref="G10:O10"/>
    <mergeCell ref="BH10:BK10"/>
    <mergeCell ref="BR10:BT10"/>
    <mergeCell ref="D12:BG12"/>
    <mergeCell ref="BQ12:BT12"/>
    <mergeCell ref="A13:A14"/>
    <mergeCell ref="B13:B14"/>
    <mergeCell ref="C13:C14"/>
    <mergeCell ref="D13:J13"/>
    <mergeCell ref="K13:Q13"/>
    <mergeCell ref="R13:X13"/>
    <mergeCell ref="Y13:AE13"/>
    <mergeCell ref="BA13:BG13"/>
    <mergeCell ref="BI41:BT43"/>
    <mergeCell ref="BI13:BO13"/>
    <mergeCell ref="BQ13:BT13"/>
    <mergeCell ref="BS16:BT16"/>
    <mergeCell ref="BS19:BT19"/>
    <mergeCell ref="BS20:BT20"/>
    <mergeCell ref="BS21:BT21"/>
    <mergeCell ref="BS22:BT22"/>
    <mergeCell ref="BS23:BT23"/>
    <mergeCell ref="BS24:BT24"/>
    <mergeCell ref="BI26:BO27"/>
    <mergeCell ref="BQ26:BT27"/>
    <mergeCell ref="A42:C42"/>
    <mergeCell ref="A43:C43"/>
    <mergeCell ref="A45:B45"/>
    <mergeCell ref="C45:G45"/>
    <mergeCell ref="J45:X45"/>
    <mergeCell ref="BH45:BO45"/>
    <mergeCell ref="BQ45:BT45"/>
    <mergeCell ref="G47:W47"/>
    <mergeCell ref="AE47:BG47"/>
    <mergeCell ref="BO47:BS47"/>
    <mergeCell ref="AA45:BG4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1"/>
  <sheetViews>
    <sheetView rightToLeft="1" workbookViewId="0">
      <selection activeCell="C13" sqref="C13:C14"/>
    </sheetView>
  </sheetViews>
  <sheetFormatPr defaultRowHeight="15"/>
  <cols>
    <col min="1" max="1" width="6.25" customWidth="1"/>
    <col min="2" max="2" width="14.625" customWidth="1"/>
    <col min="3" max="3" width="34.25" customWidth="1"/>
    <col min="4" max="5" width="5.25" customWidth="1"/>
    <col min="6" max="6" width="9.625" customWidth="1"/>
    <col min="7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style="441" bestFit="1" customWidth="1"/>
    <col min="19" max="21" width="7" style="441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style="441" bestFit="1" customWidth="1"/>
    <col min="32" max="35" width="5.25" customWidth="1"/>
    <col min="36" max="37" width="5.25" style="441" customWidth="1"/>
    <col min="38" max="44" width="5.25" customWidth="1"/>
    <col min="45" max="45" width="5.25" style="441" customWidth="1"/>
    <col min="46" max="46" width="5.25" style="442" customWidth="1"/>
    <col min="47" max="49" width="5.25" style="441" customWidth="1"/>
    <col min="50" max="51" width="5.25" customWidth="1"/>
    <col min="52" max="52" width="3.7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>
      <c r="A1" s="629" t="s">
        <v>0</v>
      </c>
      <c r="B1" s="629"/>
      <c r="C1" s="629"/>
      <c r="D1" s="629"/>
      <c r="E1" s="629"/>
      <c r="F1" s="629"/>
      <c r="G1" s="629"/>
      <c r="H1" s="1"/>
      <c r="I1" s="1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>
      <c r="A2" s="629" t="s">
        <v>1</v>
      </c>
      <c r="B2" s="629"/>
      <c r="C2" s="629"/>
      <c r="D2" s="629"/>
      <c r="E2" s="629"/>
      <c r="F2" s="629"/>
      <c r="G2" s="629"/>
      <c r="H2" s="1"/>
      <c r="I2" s="1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5"/>
      <c r="I3" s="5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3"/>
      <c r="S4" s="443"/>
      <c r="T4" s="443"/>
      <c r="U4" s="443"/>
      <c r="V4" s="7"/>
      <c r="W4" s="7"/>
      <c r="X4" s="7"/>
      <c r="Y4" s="7"/>
      <c r="Z4" s="7"/>
      <c r="AA4" s="7"/>
      <c r="AB4" s="7"/>
      <c r="AC4" s="7"/>
      <c r="AD4" s="7"/>
      <c r="AE4" s="443"/>
      <c r="AF4" s="7"/>
      <c r="AG4" s="7"/>
      <c r="AH4" s="7"/>
      <c r="AI4" s="7"/>
      <c r="AJ4" s="443"/>
      <c r="AK4" s="443"/>
      <c r="AL4" s="7"/>
      <c r="AM4" s="7"/>
      <c r="AN4" s="7"/>
      <c r="AO4" s="7"/>
      <c r="AP4" s="7"/>
      <c r="AQ4" s="7"/>
      <c r="AR4" s="7"/>
      <c r="AS4" s="443"/>
      <c r="AT4" s="444"/>
      <c r="AU4" s="443"/>
      <c r="AV4" s="443"/>
      <c r="AW4" s="443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445"/>
      <c r="S7" s="445"/>
      <c r="T7" s="445"/>
      <c r="U7" s="445"/>
      <c r="V7" s="10"/>
      <c r="W7" s="10"/>
      <c r="X7" s="10"/>
      <c r="Y7" s="10"/>
      <c r="Z7" s="10"/>
      <c r="AA7" s="10"/>
      <c r="AB7" s="10"/>
      <c r="AC7" s="10"/>
      <c r="AD7" s="10"/>
      <c r="AE7" s="445"/>
      <c r="AF7" s="10"/>
      <c r="AG7" s="10"/>
      <c r="AH7" s="10"/>
      <c r="AI7" s="10"/>
      <c r="AJ7" s="445"/>
      <c r="AK7" s="445"/>
      <c r="AL7" s="10"/>
      <c r="AM7" s="10"/>
      <c r="AN7" s="10"/>
      <c r="AO7" s="10"/>
      <c r="AP7" s="10"/>
      <c r="AQ7" s="10"/>
      <c r="AR7" s="10"/>
      <c r="AS7" s="445"/>
      <c r="AT7" s="446"/>
      <c r="AU7" s="445"/>
      <c r="AV7" s="445"/>
      <c r="AW7" s="445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44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447" t="s">
        <v>19</v>
      </c>
      <c r="AK8" s="44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AS8" s="448"/>
      <c r="AT8" s="449"/>
      <c r="AU8" s="448"/>
      <c r="AV8" s="448"/>
      <c r="AW8" s="448"/>
      <c r="BH8" s="635"/>
    </row>
    <row r="9" spans="1:72" s="20" customFormat="1" ht="20.25" customHeight="1" thickTop="1" thickBot="1">
      <c r="A9" s="637" t="s">
        <v>24</v>
      </c>
      <c r="B9" s="638"/>
      <c r="C9" s="21" t="s">
        <v>650</v>
      </c>
      <c r="D9" s="639" t="s">
        <v>651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/>
      <c r="AB9" s="19" t="s">
        <v>28</v>
      </c>
      <c r="AC9" s="19" t="s">
        <v>28</v>
      </c>
      <c r="AD9" s="19"/>
      <c r="AE9" s="450"/>
      <c r="AF9" s="18" t="s">
        <v>28</v>
      </c>
      <c r="AG9" s="18"/>
      <c r="AH9" s="18"/>
      <c r="AI9" s="18"/>
      <c r="AJ9" s="450" t="s">
        <v>28</v>
      </c>
      <c r="AK9" s="450"/>
      <c r="AL9" s="18" t="s">
        <v>28</v>
      </c>
      <c r="AM9" s="18"/>
      <c r="AN9" s="636"/>
      <c r="AO9" s="636"/>
      <c r="AP9" s="636"/>
      <c r="AQ9" s="636"/>
      <c r="AS9" s="448"/>
      <c r="AT9" s="449"/>
      <c r="AU9" s="448"/>
      <c r="AV9" s="448"/>
      <c r="AW9" s="448"/>
      <c r="BH9" s="644"/>
      <c r="BI9" s="644"/>
      <c r="BJ9" s="644"/>
      <c r="BK9" s="644"/>
      <c r="BL9" s="25"/>
      <c r="BM9" s="25"/>
      <c r="BN9" s="26"/>
      <c r="BO9" s="26">
        <v>228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28" t="s">
        <v>652</v>
      </c>
      <c r="D10" s="654" t="s">
        <v>652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452"/>
      <c r="S10" s="452"/>
      <c r="T10" s="452"/>
      <c r="U10" s="452"/>
      <c r="V10" s="31"/>
      <c r="W10" s="31"/>
      <c r="X10" s="31"/>
      <c r="Y10" s="32"/>
      <c r="Z10" s="33"/>
      <c r="AA10" s="33"/>
      <c r="AB10" s="33"/>
      <c r="AC10" s="33"/>
      <c r="AD10" s="33"/>
      <c r="AE10" s="453"/>
      <c r="AF10" s="34"/>
      <c r="AG10" s="34"/>
      <c r="AH10" s="34"/>
      <c r="AI10" s="34"/>
      <c r="AJ10" s="453"/>
      <c r="AK10" s="453"/>
      <c r="AL10" s="34"/>
      <c r="AM10" s="34"/>
      <c r="AN10" s="34"/>
      <c r="AO10" s="34"/>
      <c r="AP10" s="34"/>
      <c r="AQ10" s="34"/>
      <c r="AR10" s="34"/>
      <c r="AS10" s="453"/>
      <c r="AT10" s="454"/>
      <c r="AU10" s="453"/>
      <c r="AV10" s="453"/>
      <c r="AW10" s="453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36"/>
      <c r="BM10" s="36"/>
      <c r="BN10" s="37"/>
      <c r="BO10" s="37">
        <v>24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324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0"/>
      <c r="BP11" s="41"/>
      <c r="BQ11" s="651" t="s">
        <v>131</v>
      </c>
      <c r="BR11" s="651"/>
      <c r="BS11" s="651"/>
    </row>
    <row r="12" spans="1:72" s="20" customFormat="1" ht="14.25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4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55" t="s">
        <v>133</v>
      </c>
      <c r="AK13" s="455"/>
      <c r="AL13" s="48"/>
      <c r="AM13" s="49"/>
      <c r="AN13" s="50"/>
      <c r="AO13" s="50" t="s">
        <v>48</v>
      </c>
      <c r="AP13" s="50"/>
      <c r="AQ13" s="50"/>
      <c r="AR13" s="50"/>
      <c r="AS13" s="456"/>
      <c r="AT13" s="457"/>
      <c r="AU13" s="458"/>
      <c r="AV13" s="458" t="s">
        <v>49</v>
      </c>
      <c r="AW13" s="458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58"/>
      <c r="BP13" s="684" t="s">
        <v>52</v>
      </c>
      <c r="BQ13" s="684"/>
      <c r="BR13" s="684"/>
      <c r="BS13" s="685"/>
    </row>
    <row r="14" spans="1:72" s="20" customFormat="1" ht="14.25" thickTop="1" thickBot="1">
      <c r="A14" s="664"/>
      <c r="B14" s="664"/>
      <c r="C14" s="666"/>
      <c r="D14" s="59" t="s">
        <v>6</v>
      </c>
      <c r="E14" s="59" t="s">
        <v>7</v>
      </c>
      <c r="F14" s="60" t="s">
        <v>11</v>
      </c>
      <c r="G14" s="60" t="s">
        <v>12</v>
      </c>
      <c r="H14" s="61" t="s">
        <v>15</v>
      </c>
      <c r="I14" s="61" t="s">
        <v>19</v>
      </c>
      <c r="J14" s="62" t="s">
        <v>22</v>
      </c>
      <c r="K14" s="59" t="s">
        <v>6</v>
      </c>
      <c r="L14" s="59" t="s">
        <v>7</v>
      </c>
      <c r="M14" s="59" t="s">
        <v>11</v>
      </c>
      <c r="N14" s="59" t="s">
        <v>12</v>
      </c>
      <c r="O14" s="60" t="s">
        <v>15</v>
      </c>
      <c r="P14" s="60" t="s">
        <v>19</v>
      </c>
      <c r="Q14" s="62" t="s">
        <v>639</v>
      </c>
      <c r="R14" s="459" t="s">
        <v>6</v>
      </c>
      <c r="S14" s="459" t="s">
        <v>7</v>
      </c>
      <c r="T14" s="459" t="s">
        <v>11</v>
      </c>
      <c r="U14" s="459" t="s">
        <v>12</v>
      </c>
      <c r="V14" s="60" t="s">
        <v>15</v>
      </c>
      <c r="W14" s="60" t="s">
        <v>19</v>
      </c>
      <c r="X14" s="62" t="s">
        <v>639</v>
      </c>
      <c r="Y14" s="59" t="s">
        <v>6</v>
      </c>
      <c r="Z14" s="60" t="s">
        <v>7</v>
      </c>
      <c r="AA14" s="60" t="s">
        <v>11</v>
      </c>
      <c r="AB14" s="61" t="s">
        <v>12</v>
      </c>
      <c r="AC14" s="61" t="s">
        <v>15</v>
      </c>
      <c r="AD14" s="61" t="s">
        <v>19</v>
      </c>
      <c r="AE14" s="460" t="s">
        <v>639</v>
      </c>
      <c r="AF14" s="64" t="s">
        <v>6</v>
      </c>
      <c r="AG14" s="65" t="s">
        <v>7</v>
      </c>
      <c r="AH14" s="65" t="s">
        <v>11</v>
      </c>
      <c r="AI14" s="65" t="s">
        <v>12</v>
      </c>
      <c r="AJ14" s="461" t="s">
        <v>15</v>
      </c>
      <c r="AK14" s="461" t="s">
        <v>19</v>
      </c>
      <c r="AL14" s="65" t="s">
        <v>639</v>
      </c>
      <c r="AM14" s="64" t="s">
        <v>6</v>
      </c>
      <c r="AN14" s="65" t="s">
        <v>7</v>
      </c>
      <c r="AO14" s="65" t="s">
        <v>11</v>
      </c>
      <c r="AP14" s="65" t="s">
        <v>12</v>
      </c>
      <c r="AQ14" s="65" t="s">
        <v>15</v>
      </c>
      <c r="AR14" s="65" t="s">
        <v>19</v>
      </c>
      <c r="AS14" s="462" t="s">
        <v>639</v>
      </c>
      <c r="AT14" s="463" t="s">
        <v>6</v>
      </c>
      <c r="AU14" s="464" t="s">
        <v>7</v>
      </c>
      <c r="AV14" s="465" t="s">
        <v>11</v>
      </c>
      <c r="AW14" s="466" t="s">
        <v>12</v>
      </c>
      <c r="AX14" s="61" t="s">
        <v>15</v>
      </c>
      <c r="AY14" s="61" t="s">
        <v>19</v>
      </c>
      <c r="AZ14" s="62" t="s">
        <v>639</v>
      </c>
      <c r="BA14" s="67" t="s">
        <v>6</v>
      </c>
      <c r="BB14" s="68" t="s">
        <v>7</v>
      </c>
      <c r="BC14" s="67" t="s">
        <v>11</v>
      </c>
      <c r="BD14" s="69" t="s">
        <v>12</v>
      </c>
      <c r="BE14" s="61" t="s">
        <v>15</v>
      </c>
      <c r="BF14" s="61" t="s">
        <v>19</v>
      </c>
      <c r="BG14" s="62" t="s">
        <v>639</v>
      </c>
      <c r="BH14" s="57" t="s">
        <v>53</v>
      </c>
    </row>
    <row r="15" spans="1:72" s="20" customFormat="1" ht="16.5" thickTop="1" thickBot="1">
      <c r="A15" s="215">
        <v>1</v>
      </c>
      <c r="B15" s="493">
        <v>321205029</v>
      </c>
      <c r="C15" s="494" t="s">
        <v>653</v>
      </c>
      <c r="D15" s="98">
        <v>4.5</v>
      </c>
      <c r="E15" s="98"/>
      <c r="F15" s="98">
        <v>3.5</v>
      </c>
      <c r="G15" s="98"/>
      <c r="H15" s="98"/>
      <c r="I15" s="98"/>
      <c r="J15" s="98"/>
      <c r="K15" s="98"/>
      <c r="L15" s="98">
        <v>4</v>
      </c>
      <c r="M15" s="98"/>
      <c r="N15" s="98">
        <v>5</v>
      </c>
      <c r="O15" s="89"/>
      <c r="P15" s="89"/>
      <c r="Q15" s="133"/>
      <c r="R15" s="470">
        <v>2</v>
      </c>
      <c r="S15" s="111">
        <v>2</v>
      </c>
      <c r="T15" s="111"/>
      <c r="U15" s="111"/>
      <c r="V15" s="89"/>
      <c r="W15" s="89"/>
      <c r="X15" s="133"/>
      <c r="Y15" s="84"/>
      <c r="Z15" s="89"/>
      <c r="AA15" s="89"/>
      <c r="AB15" s="90"/>
      <c r="AC15" s="90"/>
      <c r="AD15" s="90"/>
      <c r="AE15" s="470">
        <v>3</v>
      </c>
      <c r="AF15" s="106"/>
      <c r="AG15" s="99"/>
      <c r="AH15" s="99"/>
      <c r="AI15" s="99"/>
      <c r="AJ15" s="111">
        <v>1</v>
      </c>
      <c r="AK15" s="111">
        <v>2</v>
      </c>
      <c r="AL15" s="99"/>
      <c r="AM15" s="219"/>
      <c r="AN15" s="99"/>
      <c r="AO15" s="99"/>
      <c r="AP15" s="99"/>
      <c r="AQ15" s="99"/>
      <c r="AR15" s="99"/>
      <c r="AS15" s="223">
        <v>20</v>
      </c>
      <c r="AT15" s="482">
        <v>6.5</v>
      </c>
      <c r="AU15" s="223">
        <v>5</v>
      </c>
      <c r="AV15" s="223">
        <v>19.5</v>
      </c>
      <c r="AW15" s="223">
        <v>7</v>
      </c>
      <c r="AX15" s="106"/>
      <c r="AY15" s="99"/>
      <c r="AZ15" s="107"/>
      <c r="BA15" s="109">
        <f>AT15+AM15+AF15+Y15+R15+K15+D15</f>
        <v>13</v>
      </c>
      <c r="BB15" s="109">
        <f t="shared" ref="BB15:BG30" si="0">AU15+AN15+AG15+Z15+S15+L15+E15</f>
        <v>11</v>
      </c>
      <c r="BC15" s="109">
        <f t="shared" si="0"/>
        <v>23</v>
      </c>
      <c r="BD15" s="109">
        <f t="shared" si="0"/>
        <v>12</v>
      </c>
      <c r="BE15" s="109">
        <f t="shared" si="0"/>
        <v>1</v>
      </c>
      <c r="BF15" s="109">
        <f t="shared" si="0"/>
        <v>2</v>
      </c>
      <c r="BG15" s="109">
        <f t="shared" si="0"/>
        <v>23</v>
      </c>
      <c r="BH15" s="113">
        <f>SUM(BA15:BG15)</f>
        <v>85</v>
      </c>
      <c r="BI15" s="114" t="s">
        <v>50</v>
      </c>
      <c r="BJ15" s="115"/>
      <c r="BK15" s="116" t="s">
        <v>6</v>
      </c>
      <c r="BL15" s="116" t="s">
        <v>7</v>
      </c>
      <c r="BM15" s="116" t="s">
        <v>11</v>
      </c>
      <c r="BN15" s="117" t="s">
        <v>12</v>
      </c>
      <c r="BO15" s="117" t="s">
        <v>15</v>
      </c>
      <c r="BP15" s="117" t="s">
        <v>19</v>
      </c>
      <c r="BQ15" s="119" t="s">
        <v>639</v>
      </c>
      <c r="BR15" s="40"/>
      <c r="BS15" s="40"/>
    </row>
    <row r="16" spans="1:72" s="20" customFormat="1" ht="15.75" thickBot="1">
      <c r="A16" s="215">
        <v>2</v>
      </c>
      <c r="B16" s="495">
        <v>321205088</v>
      </c>
      <c r="C16" s="496" t="s">
        <v>413</v>
      </c>
      <c r="D16" s="98">
        <v>2.5</v>
      </c>
      <c r="E16" s="98"/>
      <c r="F16" s="98">
        <v>2.5</v>
      </c>
      <c r="G16" s="98"/>
      <c r="H16" s="90"/>
      <c r="I16" s="90"/>
      <c r="J16" s="133"/>
      <c r="K16" s="98"/>
      <c r="L16" s="98">
        <v>3</v>
      </c>
      <c r="M16" s="98"/>
      <c r="N16" s="98">
        <v>2</v>
      </c>
      <c r="O16" s="89"/>
      <c r="P16" s="89"/>
      <c r="Q16" s="133"/>
      <c r="R16" s="470">
        <v>2</v>
      </c>
      <c r="S16" s="474">
        <v>2</v>
      </c>
      <c r="T16" s="474"/>
      <c r="U16" s="474"/>
      <c r="V16" s="89"/>
      <c r="W16" s="89"/>
      <c r="X16" s="133"/>
      <c r="Y16" s="84"/>
      <c r="Z16" s="89"/>
      <c r="AA16" s="89"/>
      <c r="AB16" s="90"/>
      <c r="AC16" s="90"/>
      <c r="AD16" s="90"/>
      <c r="AE16" s="474">
        <v>3</v>
      </c>
      <c r="AF16" s="132"/>
      <c r="AG16" s="90"/>
      <c r="AH16" s="90"/>
      <c r="AI16" s="90"/>
      <c r="AJ16" s="474">
        <v>0.5</v>
      </c>
      <c r="AK16" s="223">
        <v>2</v>
      </c>
      <c r="AL16" s="90"/>
      <c r="AM16" s="224"/>
      <c r="AN16" s="90"/>
      <c r="AO16" s="90"/>
      <c r="AP16" s="90"/>
      <c r="AQ16" s="90"/>
      <c r="AR16" s="90"/>
      <c r="AS16" s="223">
        <v>14.5</v>
      </c>
      <c r="AT16" s="482">
        <v>6</v>
      </c>
      <c r="AU16" s="223">
        <v>4</v>
      </c>
      <c r="AV16" s="223">
        <v>16</v>
      </c>
      <c r="AW16" s="223">
        <v>5.5</v>
      </c>
      <c r="AX16" s="132"/>
      <c r="AY16" s="90"/>
      <c r="AZ16" s="133"/>
      <c r="BA16" s="109">
        <f t="shared" ref="BA16:BG31" si="1">AT16+AM16+AF16+Y16+R16+K16+D16</f>
        <v>10.5</v>
      </c>
      <c r="BB16" s="109">
        <f t="shared" si="0"/>
        <v>9</v>
      </c>
      <c r="BC16" s="109">
        <f t="shared" si="0"/>
        <v>18.5</v>
      </c>
      <c r="BD16" s="109">
        <f t="shared" si="0"/>
        <v>7.5</v>
      </c>
      <c r="BE16" s="109">
        <f t="shared" si="0"/>
        <v>0.5</v>
      </c>
      <c r="BF16" s="109">
        <f t="shared" si="0"/>
        <v>2</v>
      </c>
      <c r="BG16" s="109">
        <f t="shared" si="0"/>
        <v>17.5</v>
      </c>
      <c r="BH16" s="113">
        <f>SUM(BA16:BG16)</f>
        <v>65.5</v>
      </c>
      <c r="BI16" s="134">
        <f>SUM(BK16:BQ16)</f>
        <v>4</v>
      </c>
      <c r="BJ16" s="135"/>
      <c r="BK16" s="136">
        <v>2</v>
      </c>
      <c r="BL16" s="136">
        <v>2</v>
      </c>
      <c r="BM16" s="136"/>
      <c r="BN16" s="136"/>
      <c r="BO16" s="136"/>
      <c r="BP16" s="136"/>
      <c r="BQ16" s="136"/>
      <c r="BR16" s="686" t="s">
        <v>47</v>
      </c>
      <c r="BS16" s="687"/>
    </row>
    <row r="17" spans="1:71" s="20" customFormat="1" ht="15.75" thickBot="1">
      <c r="A17" s="215">
        <v>3</v>
      </c>
      <c r="B17" s="495">
        <v>321205208</v>
      </c>
      <c r="C17" s="496" t="s">
        <v>595</v>
      </c>
      <c r="D17" s="98">
        <v>4</v>
      </c>
      <c r="E17" s="98"/>
      <c r="F17" s="98">
        <v>4</v>
      </c>
      <c r="G17" s="98"/>
      <c r="H17" s="99"/>
      <c r="I17" s="99"/>
      <c r="J17" s="107"/>
      <c r="K17" s="98"/>
      <c r="L17" s="98">
        <v>3.5</v>
      </c>
      <c r="M17" s="98"/>
      <c r="N17" s="98">
        <v>3.5</v>
      </c>
      <c r="O17" s="89"/>
      <c r="P17" s="89"/>
      <c r="Q17" s="133"/>
      <c r="R17" s="470">
        <v>2</v>
      </c>
      <c r="S17" s="223">
        <v>2</v>
      </c>
      <c r="T17" s="223"/>
      <c r="U17" s="223"/>
      <c r="V17" s="89"/>
      <c r="W17" s="89"/>
      <c r="X17" s="133"/>
      <c r="Y17" s="84"/>
      <c r="Z17" s="89"/>
      <c r="AA17" s="89"/>
      <c r="AB17" s="90"/>
      <c r="AC17" s="90"/>
      <c r="AD17" s="90"/>
      <c r="AE17" s="474">
        <v>2</v>
      </c>
      <c r="AF17" s="132"/>
      <c r="AG17" s="90"/>
      <c r="AH17" s="90"/>
      <c r="AI17" s="90"/>
      <c r="AJ17" s="474">
        <v>1</v>
      </c>
      <c r="AK17" s="223">
        <v>1.5</v>
      </c>
      <c r="AL17" s="90"/>
      <c r="AM17" s="224"/>
      <c r="AN17" s="90"/>
      <c r="AO17" s="90"/>
      <c r="AP17" s="90"/>
      <c r="AQ17" s="90"/>
      <c r="AR17" s="90"/>
      <c r="AS17" s="223">
        <v>17</v>
      </c>
      <c r="AT17" s="482">
        <v>9</v>
      </c>
      <c r="AU17" s="223">
        <v>5.5</v>
      </c>
      <c r="AV17" s="223">
        <v>14.5</v>
      </c>
      <c r="AW17" s="223">
        <v>8</v>
      </c>
      <c r="AX17" s="132"/>
      <c r="AY17" s="90"/>
      <c r="AZ17" s="133"/>
      <c r="BA17" s="109">
        <f t="shared" si="1"/>
        <v>15</v>
      </c>
      <c r="BB17" s="109">
        <f t="shared" si="0"/>
        <v>11</v>
      </c>
      <c r="BC17" s="109">
        <f t="shared" si="0"/>
        <v>18.5</v>
      </c>
      <c r="BD17" s="109">
        <f t="shared" si="0"/>
        <v>11.5</v>
      </c>
      <c r="BE17" s="109">
        <f t="shared" si="0"/>
        <v>1</v>
      </c>
      <c r="BF17" s="109">
        <f t="shared" si="0"/>
        <v>1.5</v>
      </c>
      <c r="BG17" s="109">
        <f t="shared" si="0"/>
        <v>19</v>
      </c>
      <c r="BH17" s="113">
        <f t="shared" ref="BH17:BH28" si="2">SUM(BA17:BG17)</f>
        <v>77.5</v>
      </c>
      <c r="BI17" s="134">
        <f t="shared" ref="BI17:BI22" si="3">SUM(BK17:BQ17)</f>
        <v>3</v>
      </c>
      <c r="BJ17" s="135"/>
      <c r="BK17" s="136"/>
      <c r="BL17" s="136"/>
      <c r="BM17" s="136"/>
      <c r="BN17" s="136"/>
      <c r="BO17" s="136"/>
      <c r="BP17" s="136"/>
      <c r="BQ17" s="136">
        <v>3</v>
      </c>
      <c r="BR17" s="140"/>
      <c r="BS17" s="141" t="s">
        <v>57</v>
      </c>
    </row>
    <row r="18" spans="1:71" s="20" customFormat="1" ht="15.75" thickBot="1">
      <c r="A18" s="215">
        <v>4</v>
      </c>
      <c r="B18" s="495">
        <v>321205418</v>
      </c>
      <c r="C18" s="496" t="s">
        <v>597</v>
      </c>
      <c r="D18" s="98">
        <v>2.5</v>
      </c>
      <c r="E18" s="98"/>
      <c r="F18" s="98">
        <v>2.5</v>
      </c>
      <c r="G18" s="98"/>
      <c r="H18" s="99"/>
      <c r="I18" s="99"/>
      <c r="J18" s="107"/>
      <c r="K18" s="98"/>
      <c r="L18" s="98">
        <v>0.5</v>
      </c>
      <c r="M18" s="98"/>
      <c r="N18" s="98">
        <v>3</v>
      </c>
      <c r="O18" s="89"/>
      <c r="P18" s="89"/>
      <c r="Q18" s="133"/>
      <c r="R18" s="470">
        <v>2</v>
      </c>
      <c r="S18" s="474">
        <v>2</v>
      </c>
      <c r="T18" s="474"/>
      <c r="U18" s="474"/>
      <c r="V18" s="89"/>
      <c r="W18" s="89"/>
      <c r="X18" s="133"/>
      <c r="Y18" s="84"/>
      <c r="Z18" s="89"/>
      <c r="AA18" s="89"/>
      <c r="AB18" s="90"/>
      <c r="AC18" s="90"/>
      <c r="AD18" s="90"/>
      <c r="AE18" s="474">
        <v>2</v>
      </c>
      <c r="AF18" s="132"/>
      <c r="AG18" s="90"/>
      <c r="AH18" s="90"/>
      <c r="AI18" s="90"/>
      <c r="AJ18" s="474">
        <v>0.5</v>
      </c>
      <c r="AK18" s="223">
        <v>1</v>
      </c>
      <c r="AL18" s="90"/>
      <c r="AM18" s="224"/>
      <c r="AN18" s="90"/>
      <c r="AO18" s="90"/>
      <c r="AP18" s="90"/>
      <c r="AQ18" s="90"/>
      <c r="AR18" s="90"/>
      <c r="AS18" s="223">
        <v>15</v>
      </c>
      <c r="AT18" s="482">
        <v>2.5</v>
      </c>
      <c r="AU18" s="223">
        <v>2.5</v>
      </c>
      <c r="AV18" s="223">
        <v>13</v>
      </c>
      <c r="AW18" s="223">
        <v>4</v>
      </c>
      <c r="AX18" s="132"/>
      <c r="AY18" s="90"/>
      <c r="AZ18" s="133"/>
      <c r="BA18" s="109">
        <f t="shared" si="1"/>
        <v>7</v>
      </c>
      <c r="BB18" s="109">
        <f t="shared" si="0"/>
        <v>5</v>
      </c>
      <c r="BC18" s="109">
        <f t="shared" si="0"/>
        <v>15.5</v>
      </c>
      <c r="BD18" s="109">
        <f t="shared" si="0"/>
        <v>7</v>
      </c>
      <c r="BE18" s="109">
        <f t="shared" si="0"/>
        <v>0.5</v>
      </c>
      <c r="BF18" s="109">
        <f t="shared" si="0"/>
        <v>1</v>
      </c>
      <c r="BG18" s="109">
        <f t="shared" si="0"/>
        <v>17</v>
      </c>
      <c r="BH18" s="113">
        <f t="shared" si="2"/>
        <v>53</v>
      </c>
      <c r="BI18" s="134">
        <f>SUM(BK18:BQ18)</f>
        <v>3</v>
      </c>
      <c r="BJ18" s="135"/>
      <c r="BK18" s="136"/>
      <c r="BL18" s="136"/>
      <c r="BM18" s="136"/>
      <c r="BN18" s="136"/>
      <c r="BO18" s="136">
        <v>1</v>
      </c>
      <c r="BP18" s="136">
        <v>2</v>
      </c>
      <c r="BQ18" s="136"/>
      <c r="BR18" s="140"/>
      <c r="BS18" s="141" t="s">
        <v>142</v>
      </c>
    </row>
    <row r="19" spans="1:71" s="20" customFormat="1" ht="16.5" thickTop="1" thickBot="1">
      <c r="A19" s="215">
        <v>5</v>
      </c>
      <c r="B19" s="495">
        <v>321205566</v>
      </c>
      <c r="C19" s="496" t="s">
        <v>598</v>
      </c>
      <c r="D19" s="98">
        <v>3.5</v>
      </c>
      <c r="E19" s="98"/>
      <c r="F19" s="98">
        <v>3.5</v>
      </c>
      <c r="G19" s="98"/>
      <c r="H19" s="99"/>
      <c r="I19" s="99"/>
      <c r="J19" s="217"/>
      <c r="K19" s="98"/>
      <c r="L19" s="98">
        <v>4.5</v>
      </c>
      <c r="M19" s="98"/>
      <c r="N19" s="98">
        <v>5</v>
      </c>
      <c r="O19" s="89"/>
      <c r="P19" s="89"/>
      <c r="Q19" s="133"/>
      <c r="R19" s="470">
        <v>2</v>
      </c>
      <c r="S19" s="474">
        <v>2</v>
      </c>
      <c r="T19" s="474"/>
      <c r="U19" s="474"/>
      <c r="V19" s="89"/>
      <c r="W19" s="89"/>
      <c r="X19" s="133"/>
      <c r="Y19" s="84"/>
      <c r="Z19" s="89"/>
      <c r="AA19" s="89"/>
      <c r="AB19" s="90"/>
      <c r="AC19" s="90"/>
      <c r="AD19" s="90"/>
      <c r="AE19" s="474">
        <v>2.5</v>
      </c>
      <c r="AF19" s="132"/>
      <c r="AG19" s="90"/>
      <c r="AH19" s="90"/>
      <c r="AI19" s="90"/>
      <c r="AJ19" s="474">
        <v>1</v>
      </c>
      <c r="AK19" s="223">
        <v>1</v>
      </c>
      <c r="AL19" s="90"/>
      <c r="AM19" s="224"/>
      <c r="AN19" s="90"/>
      <c r="AO19" s="90"/>
      <c r="AP19" s="90"/>
      <c r="AQ19" s="90"/>
      <c r="AR19" s="90"/>
      <c r="AS19" s="223">
        <v>18</v>
      </c>
      <c r="AT19" s="482">
        <v>6</v>
      </c>
      <c r="AU19" s="223">
        <v>5.5</v>
      </c>
      <c r="AV19" s="223">
        <v>23</v>
      </c>
      <c r="AW19" s="223">
        <v>4.5</v>
      </c>
      <c r="AX19" s="132"/>
      <c r="AY19" s="90"/>
      <c r="AZ19" s="133"/>
      <c r="BA19" s="109">
        <f t="shared" si="1"/>
        <v>11.5</v>
      </c>
      <c r="BB19" s="109">
        <f t="shared" si="0"/>
        <v>12</v>
      </c>
      <c r="BC19" s="109">
        <f t="shared" si="0"/>
        <v>26.5</v>
      </c>
      <c r="BD19" s="109">
        <f t="shared" si="0"/>
        <v>9.5</v>
      </c>
      <c r="BE19" s="109">
        <f t="shared" si="0"/>
        <v>1</v>
      </c>
      <c r="BF19" s="109">
        <f t="shared" si="0"/>
        <v>1</v>
      </c>
      <c r="BG19" s="109">
        <f t="shared" si="0"/>
        <v>20.5</v>
      </c>
      <c r="BH19" s="113">
        <f t="shared" si="2"/>
        <v>82</v>
      </c>
      <c r="BI19" s="134">
        <f t="shared" si="3"/>
        <v>10</v>
      </c>
      <c r="BJ19" s="135"/>
      <c r="BK19" s="136">
        <v>5</v>
      </c>
      <c r="BL19" s="136"/>
      <c r="BM19" s="136">
        <v>5</v>
      </c>
      <c r="BN19" s="136"/>
      <c r="BO19" s="136"/>
      <c r="BP19" s="136"/>
      <c r="BQ19" s="136"/>
      <c r="BR19" s="688" t="s">
        <v>43</v>
      </c>
      <c r="BS19" s="689"/>
    </row>
    <row r="20" spans="1:71" s="20" customFormat="1" ht="15.75" thickBot="1">
      <c r="A20" s="215">
        <v>6</v>
      </c>
      <c r="B20" s="495">
        <v>321205572</v>
      </c>
      <c r="C20" s="496" t="s">
        <v>626</v>
      </c>
      <c r="D20" s="98">
        <v>3</v>
      </c>
      <c r="E20" s="98"/>
      <c r="F20" s="98">
        <v>3</v>
      </c>
      <c r="G20" s="98"/>
      <c r="H20" s="90"/>
      <c r="I20" s="90"/>
      <c r="J20" s="133"/>
      <c r="K20" s="98"/>
      <c r="L20" s="98">
        <v>3</v>
      </c>
      <c r="M20" s="98"/>
      <c r="N20" s="98">
        <v>3.5</v>
      </c>
      <c r="O20" s="89"/>
      <c r="P20" s="89"/>
      <c r="Q20" s="133"/>
      <c r="R20" s="470">
        <v>2</v>
      </c>
      <c r="S20" s="223">
        <v>2</v>
      </c>
      <c r="T20" s="223"/>
      <c r="U20" s="223"/>
      <c r="V20" s="89"/>
      <c r="W20" s="89"/>
      <c r="X20" s="133"/>
      <c r="Y20" s="84"/>
      <c r="Z20" s="89"/>
      <c r="AA20" s="89"/>
      <c r="AB20" s="90"/>
      <c r="AC20" s="90"/>
      <c r="AD20" s="90"/>
      <c r="AE20" s="474">
        <v>2.5</v>
      </c>
      <c r="AF20" s="132"/>
      <c r="AG20" s="90"/>
      <c r="AH20" s="90"/>
      <c r="AI20" s="90"/>
      <c r="AJ20" s="474">
        <v>1</v>
      </c>
      <c r="AK20" s="223">
        <v>2</v>
      </c>
      <c r="AL20" s="90"/>
      <c r="AM20" s="224"/>
      <c r="AN20" s="90"/>
      <c r="AO20" s="90"/>
      <c r="AP20" s="90"/>
      <c r="AQ20" s="90"/>
      <c r="AR20" s="90"/>
      <c r="AS20" s="223">
        <v>12.5</v>
      </c>
      <c r="AT20" s="482">
        <v>6.5</v>
      </c>
      <c r="AU20" s="223">
        <v>1.5</v>
      </c>
      <c r="AV20" s="223">
        <v>14.5</v>
      </c>
      <c r="AW20" s="223">
        <v>4</v>
      </c>
      <c r="AX20" s="132"/>
      <c r="AY20" s="90"/>
      <c r="AZ20" s="133"/>
      <c r="BA20" s="109">
        <f t="shared" si="1"/>
        <v>11.5</v>
      </c>
      <c r="BB20" s="109">
        <f t="shared" si="0"/>
        <v>6.5</v>
      </c>
      <c r="BC20" s="109">
        <f t="shared" si="0"/>
        <v>17.5</v>
      </c>
      <c r="BD20" s="109">
        <f t="shared" si="0"/>
        <v>7.5</v>
      </c>
      <c r="BE20" s="109">
        <f t="shared" si="0"/>
        <v>1</v>
      </c>
      <c r="BF20" s="109">
        <f t="shared" si="0"/>
        <v>2</v>
      </c>
      <c r="BG20" s="109">
        <f t="shared" si="0"/>
        <v>15</v>
      </c>
      <c r="BH20" s="113">
        <f t="shared" si="2"/>
        <v>61</v>
      </c>
      <c r="BI20" s="134">
        <f t="shared" si="3"/>
        <v>10</v>
      </c>
      <c r="BJ20" s="135"/>
      <c r="BK20" s="136"/>
      <c r="BL20" s="136">
        <v>5</v>
      </c>
      <c r="BM20" s="136"/>
      <c r="BN20" s="136">
        <v>5</v>
      </c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497">
        <v>321205678</v>
      </c>
      <c r="C21" s="498" t="s">
        <v>417</v>
      </c>
      <c r="D21" s="98">
        <v>4.54</v>
      </c>
      <c r="E21" s="98"/>
      <c r="F21" s="98">
        <v>4.5</v>
      </c>
      <c r="G21" s="98"/>
      <c r="H21" s="99"/>
      <c r="I21" s="99"/>
      <c r="J21" s="217"/>
      <c r="K21" s="98"/>
      <c r="L21" s="98">
        <v>2.5</v>
      </c>
      <c r="M21" s="98"/>
      <c r="N21" s="98">
        <v>3.5</v>
      </c>
      <c r="O21" s="89"/>
      <c r="P21" s="89"/>
      <c r="Q21" s="133"/>
      <c r="R21" s="470">
        <v>2</v>
      </c>
      <c r="S21" s="474">
        <v>2</v>
      </c>
      <c r="T21" s="474"/>
      <c r="U21" s="474"/>
      <c r="V21" s="89"/>
      <c r="W21" s="89"/>
      <c r="X21" s="133"/>
      <c r="Y21" s="84"/>
      <c r="Z21" s="89"/>
      <c r="AA21" s="89"/>
      <c r="AB21" s="90"/>
      <c r="AC21" s="90"/>
      <c r="AD21" s="90"/>
      <c r="AE21" s="474">
        <v>3</v>
      </c>
      <c r="AF21" s="132"/>
      <c r="AG21" s="90"/>
      <c r="AH21" s="90"/>
      <c r="AI21" s="90"/>
      <c r="AJ21" s="223">
        <v>0.5</v>
      </c>
      <c r="AK21" s="223">
        <v>1.5</v>
      </c>
      <c r="AL21" s="90"/>
      <c r="AM21" s="224"/>
      <c r="AN21" s="90"/>
      <c r="AO21" s="90"/>
      <c r="AP21" s="90"/>
      <c r="AQ21" s="90"/>
      <c r="AR21" s="90"/>
      <c r="AS21" s="223">
        <v>16</v>
      </c>
      <c r="AT21" s="482">
        <v>7</v>
      </c>
      <c r="AU21" s="223">
        <v>4</v>
      </c>
      <c r="AV21" s="223">
        <v>17.5</v>
      </c>
      <c r="AW21" s="223">
        <v>6.5</v>
      </c>
      <c r="AX21" s="132"/>
      <c r="AY21" s="90"/>
      <c r="AZ21" s="133"/>
      <c r="BA21" s="109">
        <f t="shared" si="1"/>
        <v>13.54</v>
      </c>
      <c r="BB21" s="109">
        <f t="shared" si="0"/>
        <v>8.5</v>
      </c>
      <c r="BC21" s="109">
        <f t="shared" si="0"/>
        <v>22</v>
      </c>
      <c r="BD21" s="109">
        <f t="shared" si="0"/>
        <v>10</v>
      </c>
      <c r="BE21" s="109">
        <f t="shared" si="0"/>
        <v>0.5</v>
      </c>
      <c r="BF21" s="109">
        <f t="shared" si="0"/>
        <v>1.5</v>
      </c>
      <c r="BG21" s="109">
        <f t="shared" si="0"/>
        <v>19</v>
      </c>
      <c r="BH21" s="113">
        <f t="shared" si="2"/>
        <v>75.039999999999992</v>
      </c>
      <c r="BI21" s="134">
        <f t="shared" si="3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6.5" thickTop="1" thickBot="1">
      <c r="A22" s="215">
        <v>8</v>
      </c>
      <c r="B22" s="495">
        <v>322206064</v>
      </c>
      <c r="C22" s="496" t="s">
        <v>418</v>
      </c>
      <c r="D22" s="98">
        <v>4</v>
      </c>
      <c r="E22" s="98"/>
      <c r="F22" s="98">
        <v>3</v>
      </c>
      <c r="G22" s="98"/>
      <c r="H22" s="99"/>
      <c r="I22" s="99"/>
      <c r="J22" s="217"/>
      <c r="K22" s="98"/>
      <c r="L22" s="98">
        <v>2.5</v>
      </c>
      <c r="M22" s="98"/>
      <c r="N22" s="98">
        <v>2.5</v>
      </c>
      <c r="O22" s="89"/>
      <c r="P22" s="89"/>
      <c r="Q22" s="133"/>
      <c r="R22" s="470">
        <v>0.5</v>
      </c>
      <c r="S22" s="223">
        <v>2</v>
      </c>
      <c r="T22" s="223"/>
      <c r="U22" s="223"/>
      <c r="V22" s="89"/>
      <c r="W22" s="89"/>
      <c r="X22" s="133"/>
      <c r="Y22" s="84"/>
      <c r="Z22" s="89"/>
      <c r="AA22" s="89"/>
      <c r="AB22" s="90"/>
      <c r="AC22" s="90"/>
      <c r="AD22" s="90"/>
      <c r="AE22" s="223">
        <v>2.5</v>
      </c>
      <c r="AF22" s="132"/>
      <c r="AG22" s="90"/>
      <c r="AH22" s="90"/>
      <c r="AI22" s="90"/>
      <c r="AJ22" s="223">
        <v>0.5</v>
      </c>
      <c r="AK22" s="223">
        <v>1.5</v>
      </c>
      <c r="AL22" s="90"/>
      <c r="AM22" s="224"/>
      <c r="AN22" s="90"/>
      <c r="AO22" s="90"/>
      <c r="AP22" s="90"/>
      <c r="AQ22" s="90"/>
      <c r="AR22" s="90"/>
      <c r="AS22" s="223">
        <v>10.5</v>
      </c>
      <c r="AT22" s="482">
        <v>5</v>
      </c>
      <c r="AU22" s="223">
        <v>3.5</v>
      </c>
      <c r="AV22" s="223">
        <v>20</v>
      </c>
      <c r="AW22" s="223">
        <v>6</v>
      </c>
      <c r="AX22" s="132"/>
      <c r="AY22" s="90"/>
      <c r="AZ22" s="133"/>
      <c r="BA22" s="109">
        <f t="shared" si="1"/>
        <v>9.5</v>
      </c>
      <c r="BB22" s="109">
        <f t="shared" si="0"/>
        <v>8</v>
      </c>
      <c r="BC22" s="109">
        <f t="shared" si="0"/>
        <v>23</v>
      </c>
      <c r="BD22" s="109">
        <f t="shared" si="0"/>
        <v>8.5</v>
      </c>
      <c r="BE22" s="109">
        <f t="shared" si="0"/>
        <v>0.5</v>
      </c>
      <c r="BF22" s="109">
        <f t="shared" si="0"/>
        <v>1.5</v>
      </c>
      <c r="BG22" s="109">
        <f t="shared" si="0"/>
        <v>13</v>
      </c>
      <c r="BH22" s="113">
        <f t="shared" si="2"/>
        <v>64</v>
      </c>
      <c r="BI22" s="134">
        <f t="shared" si="3"/>
        <v>50</v>
      </c>
      <c r="BJ22" s="154"/>
      <c r="BK22" s="160">
        <v>10</v>
      </c>
      <c r="BL22" s="160">
        <v>7</v>
      </c>
      <c r="BM22" s="160">
        <v>25</v>
      </c>
      <c r="BN22" s="161">
        <v>8</v>
      </c>
      <c r="BO22" s="161"/>
      <c r="BP22" s="161"/>
      <c r="BQ22" s="163"/>
      <c r="BR22" s="688" t="s">
        <v>65</v>
      </c>
      <c r="BS22" s="689"/>
    </row>
    <row r="23" spans="1:71" s="20" customFormat="1" ht="15.75" thickBot="1">
      <c r="A23" s="215">
        <v>9</v>
      </c>
      <c r="B23" s="495">
        <v>331202265</v>
      </c>
      <c r="C23" s="496" t="s">
        <v>628</v>
      </c>
      <c r="D23" s="98">
        <v>4</v>
      </c>
      <c r="E23" s="98"/>
      <c r="F23" s="98">
        <v>4</v>
      </c>
      <c r="G23" s="98"/>
      <c r="H23" s="90"/>
      <c r="I23" s="90"/>
      <c r="J23" s="133"/>
      <c r="K23" s="98"/>
      <c r="L23" s="98">
        <v>3.5</v>
      </c>
      <c r="M23" s="98"/>
      <c r="N23" s="98">
        <v>3.5</v>
      </c>
      <c r="O23" s="89"/>
      <c r="P23" s="89"/>
      <c r="Q23" s="133"/>
      <c r="R23" s="470">
        <v>2</v>
      </c>
      <c r="S23" s="223">
        <v>2</v>
      </c>
      <c r="T23" s="223"/>
      <c r="U23" s="223"/>
      <c r="V23" s="89"/>
      <c r="W23" s="89"/>
      <c r="X23" s="133"/>
      <c r="Y23" s="84"/>
      <c r="Z23" s="89"/>
      <c r="AA23" s="89"/>
      <c r="AB23" s="90"/>
      <c r="AC23" s="90"/>
      <c r="AD23" s="90"/>
      <c r="AE23" s="223">
        <v>3</v>
      </c>
      <c r="AF23" s="132"/>
      <c r="AG23" s="90"/>
      <c r="AH23" s="90"/>
      <c r="AI23" s="90"/>
      <c r="AJ23" s="223">
        <v>1</v>
      </c>
      <c r="AK23" s="223">
        <v>2</v>
      </c>
      <c r="AL23" s="90"/>
      <c r="AM23" s="224"/>
      <c r="AN23" s="90"/>
      <c r="AO23" s="90"/>
      <c r="AP23" s="90"/>
      <c r="AQ23" s="90"/>
      <c r="AR23" s="90"/>
      <c r="AS23" s="223">
        <v>18</v>
      </c>
      <c r="AT23" s="482">
        <v>7.5</v>
      </c>
      <c r="AU23" s="223">
        <v>4.5</v>
      </c>
      <c r="AV23" s="223">
        <v>14</v>
      </c>
      <c r="AW23" s="223">
        <v>6</v>
      </c>
      <c r="AX23" s="132"/>
      <c r="AY23" s="90"/>
      <c r="AZ23" s="133"/>
      <c r="BA23" s="109">
        <f t="shared" si="1"/>
        <v>13.5</v>
      </c>
      <c r="BB23" s="109">
        <f t="shared" si="0"/>
        <v>10</v>
      </c>
      <c r="BC23" s="109">
        <f t="shared" si="0"/>
        <v>18</v>
      </c>
      <c r="BD23" s="109">
        <f t="shared" si="0"/>
        <v>9.5</v>
      </c>
      <c r="BE23" s="109">
        <f t="shared" si="0"/>
        <v>1</v>
      </c>
      <c r="BF23" s="109">
        <f t="shared" si="0"/>
        <v>2</v>
      </c>
      <c r="BG23" s="109">
        <f t="shared" si="0"/>
        <v>21</v>
      </c>
      <c r="BH23" s="113">
        <f t="shared" si="2"/>
        <v>75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5.75" thickBot="1">
      <c r="A24" s="215">
        <v>10</v>
      </c>
      <c r="B24" s="495">
        <v>331202635</v>
      </c>
      <c r="C24" s="496" t="s">
        <v>139</v>
      </c>
      <c r="D24" s="98">
        <v>1</v>
      </c>
      <c r="E24" s="98"/>
      <c r="F24" s="98">
        <v>1.5</v>
      </c>
      <c r="G24" s="98"/>
      <c r="H24" s="90"/>
      <c r="I24" s="90"/>
      <c r="J24" s="133"/>
      <c r="K24" s="98"/>
      <c r="L24" s="98">
        <v>3</v>
      </c>
      <c r="M24" s="98"/>
      <c r="N24" s="98">
        <v>2</v>
      </c>
      <c r="O24" s="89"/>
      <c r="P24" s="89"/>
      <c r="Q24" s="133"/>
      <c r="R24" s="470">
        <v>2</v>
      </c>
      <c r="S24" s="223">
        <v>2</v>
      </c>
      <c r="T24" s="223"/>
      <c r="U24" s="223"/>
      <c r="V24" s="89"/>
      <c r="W24" s="89"/>
      <c r="X24" s="133"/>
      <c r="Y24" s="84"/>
      <c r="Z24" s="89"/>
      <c r="AA24" s="89"/>
      <c r="AB24" s="90"/>
      <c r="AC24" s="90"/>
      <c r="AD24" s="90"/>
      <c r="AE24" s="474">
        <v>2</v>
      </c>
      <c r="AF24" s="132"/>
      <c r="AG24" s="90"/>
      <c r="AH24" s="90"/>
      <c r="AI24" s="90"/>
      <c r="AJ24" s="223">
        <v>1</v>
      </c>
      <c r="AK24" s="223">
        <v>1.5</v>
      </c>
      <c r="AL24" s="90"/>
      <c r="AM24" s="224"/>
      <c r="AN24" s="90"/>
      <c r="AO24" s="90"/>
      <c r="AP24" s="90"/>
      <c r="AQ24" s="90"/>
      <c r="AR24" s="90"/>
      <c r="AS24" s="223">
        <v>13.5</v>
      </c>
      <c r="AT24" s="482">
        <v>3</v>
      </c>
      <c r="AU24" s="223">
        <v>0</v>
      </c>
      <c r="AV24" s="223">
        <v>15</v>
      </c>
      <c r="AW24" s="223">
        <v>2.5</v>
      </c>
      <c r="AX24" s="132"/>
      <c r="AY24" s="90"/>
      <c r="AZ24" s="133"/>
      <c r="BA24" s="109">
        <f t="shared" si="1"/>
        <v>6</v>
      </c>
      <c r="BB24" s="109">
        <f t="shared" si="0"/>
        <v>5</v>
      </c>
      <c r="BC24" s="109">
        <f t="shared" si="0"/>
        <v>16.5</v>
      </c>
      <c r="BD24" s="109">
        <f t="shared" si="0"/>
        <v>4.5</v>
      </c>
      <c r="BE24" s="109">
        <f t="shared" si="0"/>
        <v>1</v>
      </c>
      <c r="BF24" s="109">
        <f t="shared" si="0"/>
        <v>1.5</v>
      </c>
      <c r="BG24" s="109">
        <f t="shared" si="0"/>
        <v>15.5</v>
      </c>
      <c r="BH24" s="113">
        <f t="shared" si="2"/>
        <v>50</v>
      </c>
      <c r="BI24" s="170">
        <f>SUM(BI16:BI22)</f>
        <v>100</v>
      </c>
      <c r="BJ24" s="171"/>
      <c r="BK24" s="172">
        <f t="shared" ref="BK24:BQ24" si="4">SUM(BK16:BK23)</f>
        <v>17</v>
      </c>
      <c r="BL24" s="172">
        <f t="shared" si="4"/>
        <v>14</v>
      </c>
      <c r="BM24" s="172">
        <f t="shared" si="4"/>
        <v>30</v>
      </c>
      <c r="BN24" s="172">
        <f t="shared" si="4"/>
        <v>13</v>
      </c>
      <c r="BO24" s="172">
        <f t="shared" si="4"/>
        <v>1</v>
      </c>
      <c r="BP24" s="172">
        <f t="shared" si="4"/>
        <v>2</v>
      </c>
      <c r="BQ24" s="172">
        <f t="shared" si="4"/>
        <v>23</v>
      </c>
      <c r="BR24" s="692" t="s">
        <v>68</v>
      </c>
      <c r="BS24" s="693"/>
    </row>
    <row r="25" spans="1:71" s="20" customFormat="1" ht="15.75" thickBot="1">
      <c r="A25" s="215">
        <v>11</v>
      </c>
      <c r="B25" s="495">
        <v>331202716</v>
      </c>
      <c r="C25" s="496" t="s">
        <v>421</v>
      </c>
      <c r="D25" s="98">
        <v>5</v>
      </c>
      <c r="E25" s="98"/>
      <c r="F25" s="98">
        <v>3.5</v>
      </c>
      <c r="G25" s="98"/>
      <c r="H25" s="90"/>
      <c r="I25" s="90"/>
      <c r="J25" s="133"/>
      <c r="K25" s="98"/>
      <c r="L25" s="98">
        <v>5</v>
      </c>
      <c r="M25" s="98"/>
      <c r="N25" s="98">
        <v>4.5</v>
      </c>
      <c r="O25" s="89"/>
      <c r="P25" s="89"/>
      <c r="Q25" s="133"/>
      <c r="R25" s="470">
        <v>2</v>
      </c>
      <c r="S25" s="474">
        <v>2</v>
      </c>
      <c r="T25" s="474"/>
      <c r="U25" s="474"/>
      <c r="V25" s="89"/>
      <c r="W25" s="89"/>
      <c r="X25" s="133"/>
      <c r="Y25" s="84"/>
      <c r="Z25" s="89"/>
      <c r="AA25" s="89"/>
      <c r="AB25" s="90"/>
      <c r="AC25" s="90"/>
      <c r="AD25" s="90"/>
      <c r="AE25" s="474">
        <v>3</v>
      </c>
      <c r="AF25" s="132"/>
      <c r="AG25" s="90"/>
      <c r="AH25" s="90"/>
      <c r="AI25" s="90"/>
      <c r="AJ25" s="474">
        <v>1</v>
      </c>
      <c r="AK25" s="223">
        <v>2</v>
      </c>
      <c r="AL25" s="90"/>
      <c r="AM25" s="224"/>
      <c r="AN25" s="90"/>
      <c r="AO25" s="90"/>
      <c r="AP25" s="90"/>
      <c r="AQ25" s="90"/>
      <c r="AR25" s="90"/>
      <c r="AS25" s="223">
        <v>16.5</v>
      </c>
      <c r="AT25" s="482">
        <v>8.5</v>
      </c>
      <c r="AU25" s="223">
        <v>6.5</v>
      </c>
      <c r="AV25" s="223">
        <v>20</v>
      </c>
      <c r="AW25" s="223">
        <v>5.5</v>
      </c>
      <c r="AX25" s="132"/>
      <c r="AY25" s="90"/>
      <c r="AZ25" s="133"/>
      <c r="BA25" s="109">
        <f t="shared" si="1"/>
        <v>15.5</v>
      </c>
      <c r="BB25" s="109">
        <f t="shared" si="0"/>
        <v>13.5</v>
      </c>
      <c r="BC25" s="109">
        <f t="shared" si="0"/>
        <v>23.5</v>
      </c>
      <c r="BD25" s="109">
        <f t="shared" si="0"/>
        <v>10</v>
      </c>
      <c r="BE25" s="109">
        <f t="shared" si="0"/>
        <v>1</v>
      </c>
      <c r="BF25" s="109">
        <f t="shared" si="0"/>
        <v>2</v>
      </c>
      <c r="BG25" s="109">
        <f t="shared" si="0"/>
        <v>19.5</v>
      </c>
      <c r="BH25" s="113">
        <f t="shared" si="2"/>
        <v>85</v>
      </c>
    </row>
    <row r="26" spans="1:71" s="20" customFormat="1" ht="15.75" thickBot="1">
      <c r="A26" s="215">
        <v>12</v>
      </c>
      <c r="B26" s="495">
        <v>331203051</v>
      </c>
      <c r="C26" s="496" t="s">
        <v>150</v>
      </c>
      <c r="D26" s="98">
        <v>2.5</v>
      </c>
      <c r="E26" s="98"/>
      <c r="F26" s="98">
        <v>3</v>
      </c>
      <c r="G26" s="98"/>
      <c r="H26" s="90"/>
      <c r="I26" s="90"/>
      <c r="J26" s="133"/>
      <c r="K26" s="98"/>
      <c r="L26" s="98">
        <v>4</v>
      </c>
      <c r="M26" s="98"/>
      <c r="N26" s="98">
        <v>3.5</v>
      </c>
      <c r="O26" s="89"/>
      <c r="P26" s="89"/>
      <c r="Q26" s="133"/>
      <c r="R26" s="470">
        <v>2</v>
      </c>
      <c r="S26" s="474">
        <v>2</v>
      </c>
      <c r="T26" s="474"/>
      <c r="U26" s="474"/>
      <c r="V26" s="89"/>
      <c r="W26" s="89"/>
      <c r="X26" s="133"/>
      <c r="Y26" s="84"/>
      <c r="Z26" s="89"/>
      <c r="AA26" s="89"/>
      <c r="AB26" s="90"/>
      <c r="AC26" s="90"/>
      <c r="AD26" s="90"/>
      <c r="AE26" s="474">
        <v>3</v>
      </c>
      <c r="AF26" s="132"/>
      <c r="AG26" s="90"/>
      <c r="AH26" s="90"/>
      <c r="AI26" s="90"/>
      <c r="AJ26" s="474">
        <v>1</v>
      </c>
      <c r="AK26" s="223">
        <v>2</v>
      </c>
      <c r="AL26" s="90"/>
      <c r="AM26" s="224"/>
      <c r="AN26" s="90"/>
      <c r="AO26" s="90"/>
      <c r="AP26" s="90"/>
      <c r="AQ26" s="90"/>
      <c r="AR26" s="90"/>
      <c r="AS26" s="223">
        <v>16</v>
      </c>
      <c r="AT26" s="482">
        <v>8.5</v>
      </c>
      <c r="AU26" s="223">
        <v>4</v>
      </c>
      <c r="AV26" s="223">
        <v>16.5</v>
      </c>
      <c r="AW26" s="223">
        <v>7</v>
      </c>
      <c r="AX26" s="132"/>
      <c r="AY26" s="90"/>
      <c r="AZ26" s="133"/>
      <c r="BA26" s="109">
        <f t="shared" si="1"/>
        <v>13</v>
      </c>
      <c r="BB26" s="109">
        <f t="shared" si="0"/>
        <v>10</v>
      </c>
      <c r="BC26" s="109">
        <f t="shared" si="0"/>
        <v>19.5</v>
      </c>
      <c r="BD26" s="109">
        <f t="shared" si="0"/>
        <v>10.5</v>
      </c>
      <c r="BE26" s="109">
        <f t="shared" si="0"/>
        <v>1</v>
      </c>
      <c r="BF26" s="109">
        <f t="shared" si="0"/>
        <v>2</v>
      </c>
      <c r="BG26" s="109">
        <f t="shared" si="0"/>
        <v>19</v>
      </c>
      <c r="BH26" s="113">
        <f t="shared" si="2"/>
        <v>75</v>
      </c>
      <c r="BI26" s="694" t="s">
        <v>71</v>
      </c>
      <c r="BJ26" s="695"/>
      <c r="BK26" s="695"/>
      <c r="BL26" s="695"/>
      <c r="BM26" s="695"/>
      <c r="BN26" s="695"/>
      <c r="BO26" s="173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495">
        <v>331203471</v>
      </c>
      <c r="C27" s="496" t="s">
        <v>487</v>
      </c>
      <c r="D27" s="98">
        <v>2.5</v>
      </c>
      <c r="E27" s="98"/>
      <c r="F27" s="98">
        <v>3</v>
      </c>
      <c r="G27" s="98"/>
      <c r="H27" s="99"/>
      <c r="I27" s="99"/>
      <c r="J27" s="217"/>
      <c r="K27" s="98"/>
      <c r="L27" s="98">
        <v>3</v>
      </c>
      <c r="M27" s="98"/>
      <c r="N27" s="98">
        <v>3</v>
      </c>
      <c r="O27" s="89"/>
      <c r="P27" s="89"/>
      <c r="Q27" s="133"/>
      <c r="R27" s="470">
        <v>2</v>
      </c>
      <c r="S27" s="223">
        <v>2</v>
      </c>
      <c r="T27" s="223"/>
      <c r="U27" s="223"/>
      <c r="V27" s="89"/>
      <c r="W27" s="89"/>
      <c r="X27" s="133"/>
      <c r="Y27" s="84"/>
      <c r="Z27" s="89"/>
      <c r="AA27" s="89"/>
      <c r="AB27" s="90"/>
      <c r="AC27" s="90"/>
      <c r="AD27" s="90"/>
      <c r="AE27" s="223">
        <v>2.5</v>
      </c>
      <c r="AF27" s="132"/>
      <c r="AG27" s="90"/>
      <c r="AH27" s="90"/>
      <c r="AI27" s="90"/>
      <c r="AJ27" s="223">
        <v>1</v>
      </c>
      <c r="AK27" s="223">
        <v>2</v>
      </c>
      <c r="AL27" s="90"/>
      <c r="AM27" s="224"/>
      <c r="AN27" s="90"/>
      <c r="AO27" s="90"/>
      <c r="AP27" s="90"/>
      <c r="AQ27" s="90"/>
      <c r="AR27" s="90"/>
      <c r="AS27" s="223">
        <v>14</v>
      </c>
      <c r="AT27" s="482">
        <v>7.5</v>
      </c>
      <c r="AU27" s="223">
        <v>4.5</v>
      </c>
      <c r="AV27" s="223">
        <v>17.5</v>
      </c>
      <c r="AW27" s="223">
        <v>5.5</v>
      </c>
      <c r="AX27" s="132"/>
      <c r="AY27" s="90"/>
      <c r="AZ27" s="133"/>
      <c r="BA27" s="109">
        <f t="shared" si="1"/>
        <v>12</v>
      </c>
      <c r="BB27" s="109">
        <f t="shared" si="0"/>
        <v>9.5</v>
      </c>
      <c r="BC27" s="109">
        <f t="shared" si="0"/>
        <v>20.5</v>
      </c>
      <c r="BD27" s="109">
        <f t="shared" si="0"/>
        <v>8.5</v>
      </c>
      <c r="BE27" s="109">
        <f t="shared" si="0"/>
        <v>1</v>
      </c>
      <c r="BF27" s="109">
        <f t="shared" si="0"/>
        <v>2</v>
      </c>
      <c r="BG27" s="109">
        <f t="shared" si="0"/>
        <v>16.5</v>
      </c>
      <c r="BH27" s="113">
        <f t="shared" si="2"/>
        <v>70</v>
      </c>
      <c r="BI27" s="696"/>
      <c r="BJ27" s="697"/>
      <c r="BK27" s="697"/>
      <c r="BL27" s="697"/>
      <c r="BM27" s="697"/>
      <c r="BN27" s="697"/>
      <c r="BO27" s="174"/>
      <c r="BP27" s="697"/>
      <c r="BQ27" s="697"/>
      <c r="BR27" s="697"/>
      <c r="BS27" s="699"/>
    </row>
    <row r="28" spans="1:71" s="20" customFormat="1" ht="15.75" thickBot="1">
      <c r="A28" s="215">
        <v>14</v>
      </c>
      <c r="B28" s="495">
        <v>331203724</v>
      </c>
      <c r="C28" s="496" t="s">
        <v>505</v>
      </c>
      <c r="D28" s="98">
        <v>1.5</v>
      </c>
      <c r="E28" s="98"/>
      <c r="F28" s="98">
        <v>2.5</v>
      </c>
      <c r="G28" s="98"/>
      <c r="H28" s="90"/>
      <c r="I28" s="90"/>
      <c r="J28" s="133"/>
      <c r="K28" s="98"/>
      <c r="L28" s="98">
        <v>2.5</v>
      </c>
      <c r="M28" s="98"/>
      <c r="N28" s="98">
        <v>3.5</v>
      </c>
      <c r="O28" s="89"/>
      <c r="P28" s="89"/>
      <c r="Q28" s="133"/>
      <c r="R28" s="470">
        <v>2</v>
      </c>
      <c r="S28" s="474">
        <v>2</v>
      </c>
      <c r="T28" s="474"/>
      <c r="U28" s="474"/>
      <c r="V28" s="89"/>
      <c r="W28" s="89"/>
      <c r="X28" s="133"/>
      <c r="Y28" s="84"/>
      <c r="Z28" s="89"/>
      <c r="AA28" s="89"/>
      <c r="AB28" s="90"/>
      <c r="AC28" s="90"/>
      <c r="AD28" s="90"/>
      <c r="AE28" s="474">
        <v>2</v>
      </c>
      <c r="AF28" s="132"/>
      <c r="AG28" s="90"/>
      <c r="AH28" s="90"/>
      <c r="AI28" s="90"/>
      <c r="AJ28" s="474">
        <v>0.5</v>
      </c>
      <c r="AK28" s="223">
        <v>1.5</v>
      </c>
      <c r="AL28" s="90"/>
      <c r="AM28" s="224"/>
      <c r="AN28" s="90"/>
      <c r="AO28" s="90"/>
      <c r="AP28" s="90"/>
      <c r="AQ28" s="90"/>
      <c r="AR28" s="90"/>
      <c r="AS28" s="223">
        <v>17</v>
      </c>
      <c r="AT28" s="482">
        <v>4.5</v>
      </c>
      <c r="AU28" s="223">
        <v>4.5</v>
      </c>
      <c r="AV28" s="223">
        <v>17.5</v>
      </c>
      <c r="AW28" s="223">
        <v>4.5</v>
      </c>
      <c r="AX28" s="132"/>
      <c r="AY28" s="90"/>
      <c r="AZ28" s="133"/>
      <c r="BA28" s="109">
        <f t="shared" si="1"/>
        <v>8</v>
      </c>
      <c r="BB28" s="109">
        <f t="shared" si="0"/>
        <v>9</v>
      </c>
      <c r="BC28" s="109">
        <f t="shared" si="0"/>
        <v>20</v>
      </c>
      <c r="BD28" s="109">
        <f t="shared" si="0"/>
        <v>8</v>
      </c>
      <c r="BE28" s="109">
        <f t="shared" si="0"/>
        <v>0.5</v>
      </c>
      <c r="BF28" s="109">
        <f t="shared" si="0"/>
        <v>1.5</v>
      </c>
      <c r="BG28" s="109">
        <f t="shared" si="0"/>
        <v>19</v>
      </c>
      <c r="BH28" s="113">
        <f t="shared" si="2"/>
        <v>66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5.75" thickBot="1">
      <c r="A29" s="215">
        <v>15</v>
      </c>
      <c r="B29" s="495">
        <v>331203941</v>
      </c>
      <c r="C29" s="496" t="s">
        <v>423</v>
      </c>
      <c r="D29" s="98">
        <v>4</v>
      </c>
      <c r="E29" s="98"/>
      <c r="F29" s="98">
        <v>3.5</v>
      </c>
      <c r="G29" s="98"/>
      <c r="H29" s="99"/>
      <c r="I29" s="99"/>
      <c r="J29" s="107"/>
      <c r="K29" s="98"/>
      <c r="L29" s="98">
        <v>3</v>
      </c>
      <c r="M29" s="98"/>
      <c r="N29" s="98">
        <v>3.5</v>
      </c>
      <c r="O29" s="89"/>
      <c r="P29" s="89"/>
      <c r="Q29" s="133"/>
      <c r="R29" s="470">
        <v>2</v>
      </c>
      <c r="S29" s="223">
        <v>2</v>
      </c>
      <c r="T29" s="223"/>
      <c r="U29" s="223"/>
      <c r="V29" s="89"/>
      <c r="W29" s="89"/>
      <c r="X29" s="133"/>
      <c r="Y29" s="84"/>
      <c r="Z29" s="89"/>
      <c r="AA29" s="89"/>
      <c r="AB29" s="90"/>
      <c r="AC29" s="90"/>
      <c r="AD29" s="90"/>
      <c r="AE29" s="474">
        <v>2</v>
      </c>
      <c r="AF29" s="132"/>
      <c r="AG29" s="90"/>
      <c r="AH29" s="90"/>
      <c r="AI29" s="90"/>
      <c r="AJ29" s="474">
        <v>1</v>
      </c>
      <c r="AK29" s="223">
        <v>1</v>
      </c>
      <c r="AL29" s="90"/>
      <c r="AM29" s="224"/>
      <c r="AN29" s="90"/>
      <c r="AO29" s="90"/>
      <c r="AP29" s="90"/>
      <c r="AQ29" s="90"/>
      <c r="AR29" s="90"/>
      <c r="AS29" s="223">
        <v>16</v>
      </c>
      <c r="AT29" s="482">
        <v>8</v>
      </c>
      <c r="AU29" s="223">
        <v>4.5</v>
      </c>
      <c r="AV29" s="223">
        <v>19.5</v>
      </c>
      <c r="AW29" s="223">
        <v>7</v>
      </c>
      <c r="AX29" s="132"/>
      <c r="AY29" s="90"/>
      <c r="AZ29" s="133"/>
      <c r="BA29" s="109">
        <f t="shared" si="1"/>
        <v>14</v>
      </c>
      <c r="BB29" s="109">
        <f t="shared" si="0"/>
        <v>9.5</v>
      </c>
      <c r="BC29" s="109">
        <f t="shared" si="0"/>
        <v>23</v>
      </c>
      <c r="BD29" s="109">
        <f t="shared" si="0"/>
        <v>10.5</v>
      </c>
      <c r="BE29" s="109">
        <f t="shared" si="0"/>
        <v>1</v>
      </c>
      <c r="BF29" s="109">
        <f t="shared" si="0"/>
        <v>1</v>
      </c>
      <c r="BG29" s="109">
        <f t="shared" si="0"/>
        <v>18</v>
      </c>
      <c r="BH29" s="113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</row>
    <row r="30" spans="1:71" s="20" customFormat="1" ht="15.75" thickBot="1">
      <c r="A30" s="215">
        <v>16</v>
      </c>
      <c r="B30" s="497">
        <v>331203959</v>
      </c>
      <c r="C30" s="498" t="s">
        <v>600</v>
      </c>
      <c r="D30" s="98">
        <v>1.5</v>
      </c>
      <c r="E30" s="98"/>
      <c r="F30" s="98">
        <v>4.5</v>
      </c>
      <c r="G30" s="98"/>
      <c r="H30" s="99"/>
      <c r="I30" s="99"/>
      <c r="J30" s="107"/>
      <c r="K30" s="98"/>
      <c r="L30" s="98">
        <v>2</v>
      </c>
      <c r="M30" s="98"/>
      <c r="N30" s="98">
        <v>4</v>
      </c>
      <c r="O30" s="89"/>
      <c r="P30" s="89"/>
      <c r="Q30" s="133"/>
      <c r="R30" s="470">
        <v>2</v>
      </c>
      <c r="S30" s="474">
        <v>2</v>
      </c>
      <c r="T30" s="474"/>
      <c r="U30" s="474"/>
      <c r="V30" s="89"/>
      <c r="W30" s="89"/>
      <c r="X30" s="133"/>
      <c r="Y30" s="84"/>
      <c r="Z30" s="89"/>
      <c r="AA30" s="89"/>
      <c r="AB30" s="90"/>
      <c r="AC30" s="90"/>
      <c r="AD30" s="90"/>
      <c r="AE30" s="474">
        <v>2</v>
      </c>
      <c r="AF30" s="132"/>
      <c r="AG30" s="90"/>
      <c r="AH30" s="90"/>
      <c r="AI30" s="90"/>
      <c r="AJ30" s="474">
        <v>1</v>
      </c>
      <c r="AK30" s="223">
        <v>1.5</v>
      </c>
      <c r="AL30" s="90"/>
      <c r="AM30" s="224"/>
      <c r="AN30" s="90"/>
      <c r="AO30" s="90"/>
      <c r="AP30" s="90"/>
      <c r="AQ30" s="90"/>
      <c r="AR30" s="90"/>
      <c r="AS30" s="223">
        <v>15</v>
      </c>
      <c r="AT30" s="482">
        <v>8</v>
      </c>
      <c r="AU30" s="223">
        <v>4.5</v>
      </c>
      <c r="AV30" s="223">
        <v>18</v>
      </c>
      <c r="AW30" s="223">
        <v>5.5</v>
      </c>
      <c r="AX30" s="132"/>
      <c r="AY30" s="90"/>
      <c r="AZ30" s="133"/>
      <c r="BA30" s="109">
        <f t="shared" si="1"/>
        <v>11.5</v>
      </c>
      <c r="BB30" s="109">
        <f t="shared" si="0"/>
        <v>8.5</v>
      </c>
      <c r="BC30" s="109">
        <f t="shared" si="0"/>
        <v>22.5</v>
      </c>
      <c r="BD30" s="109">
        <f t="shared" si="0"/>
        <v>9.5</v>
      </c>
      <c r="BE30" s="109">
        <f t="shared" si="0"/>
        <v>1</v>
      </c>
      <c r="BF30" s="109">
        <f t="shared" si="0"/>
        <v>1.5</v>
      </c>
      <c r="BG30" s="109">
        <f t="shared" si="0"/>
        <v>17</v>
      </c>
      <c r="BH30" s="113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</row>
    <row r="31" spans="1:71" s="20" customFormat="1" ht="16.5" thickTop="1" thickBot="1">
      <c r="A31" s="215">
        <v>17</v>
      </c>
      <c r="B31" s="497">
        <v>332202414</v>
      </c>
      <c r="C31" s="498" t="s">
        <v>601</v>
      </c>
      <c r="D31" s="98">
        <v>4.5</v>
      </c>
      <c r="E31" s="98"/>
      <c r="F31" s="98">
        <v>3</v>
      </c>
      <c r="G31" s="98"/>
      <c r="H31" s="99"/>
      <c r="I31" s="99"/>
      <c r="J31" s="217"/>
      <c r="K31" s="98"/>
      <c r="L31" s="98">
        <v>4</v>
      </c>
      <c r="M31" s="98"/>
      <c r="N31" s="98">
        <v>4.5</v>
      </c>
      <c r="O31" s="89"/>
      <c r="P31" s="89"/>
      <c r="Q31" s="133"/>
      <c r="R31" s="470">
        <v>2</v>
      </c>
      <c r="S31" s="474">
        <v>2</v>
      </c>
      <c r="T31" s="474"/>
      <c r="U31" s="474"/>
      <c r="V31" s="89"/>
      <c r="W31" s="89"/>
      <c r="X31" s="133"/>
      <c r="Y31" s="84"/>
      <c r="Z31" s="89"/>
      <c r="AA31" s="89"/>
      <c r="AB31" s="90"/>
      <c r="AC31" s="90"/>
      <c r="AD31" s="90"/>
      <c r="AE31" s="474">
        <v>2</v>
      </c>
      <c r="AF31" s="132"/>
      <c r="AG31" s="90"/>
      <c r="AH31" s="90"/>
      <c r="AI31" s="90"/>
      <c r="AJ31" s="474">
        <v>0.5</v>
      </c>
      <c r="AK31" s="223">
        <v>1.5</v>
      </c>
      <c r="AL31" s="90"/>
      <c r="AM31" s="224"/>
      <c r="AN31" s="90"/>
      <c r="AO31" s="90"/>
      <c r="AP31" s="90"/>
      <c r="AQ31" s="90"/>
      <c r="AR31" s="90"/>
      <c r="AS31" s="223">
        <v>14.5</v>
      </c>
      <c r="AT31" s="482">
        <v>8</v>
      </c>
      <c r="AU31" s="223">
        <v>3.5</v>
      </c>
      <c r="AV31" s="223">
        <v>18.5</v>
      </c>
      <c r="AW31" s="223">
        <v>6.5</v>
      </c>
      <c r="AX31" s="132"/>
      <c r="AY31" s="90"/>
      <c r="AZ31" s="133"/>
      <c r="BA31" s="109">
        <f t="shared" si="1"/>
        <v>14.5</v>
      </c>
      <c r="BB31" s="109">
        <f t="shared" si="1"/>
        <v>9.5</v>
      </c>
      <c r="BC31" s="109">
        <f t="shared" si="1"/>
        <v>21.5</v>
      </c>
      <c r="BD31" s="109">
        <f t="shared" si="1"/>
        <v>11</v>
      </c>
      <c r="BE31" s="109">
        <f t="shared" si="1"/>
        <v>0.5</v>
      </c>
      <c r="BF31" s="109">
        <f t="shared" si="1"/>
        <v>1.5</v>
      </c>
      <c r="BG31" s="109">
        <f t="shared" si="1"/>
        <v>16.5</v>
      </c>
      <c r="BH31" s="113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</row>
    <row r="32" spans="1:71" s="20" customFormat="1" ht="15.75" thickBot="1">
      <c r="A32" s="215">
        <v>18</v>
      </c>
      <c r="B32" s="497">
        <v>341204170</v>
      </c>
      <c r="C32" s="498" t="s">
        <v>425</v>
      </c>
      <c r="D32" s="98">
        <v>1.5</v>
      </c>
      <c r="E32" s="98"/>
      <c r="F32" s="98">
        <v>1.5</v>
      </c>
      <c r="G32" s="98"/>
      <c r="H32" s="90"/>
      <c r="I32" s="90"/>
      <c r="J32" s="133"/>
      <c r="K32" s="98"/>
      <c r="L32" s="98">
        <v>2.5</v>
      </c>
      <c r="M32" s="98"/>
      <c r="N32" s="98">
        <v>2.5</v>
      </c>
      <c r="O32" s="89"/>
      <c r="P32" s="89"/>
      <c r="Q32" s="133"/>
      <c r="R32" s="470">
        <v>2</v>
      </c>
      <c r="S32" s="223">
        <v>2</v>
      </c>
      <c r="T32" s="223"/>
      <c r="U32" s="223"/>
      <c r="V32" s="89"/>
      <c r="W32" s="89"/>
      <c r="X32" s="133"/>
      <c r="Y32" s="84"/>
      <c r="Z32" s="89"/>
      <c r="AA32" s="89"/>
      <c r="AB32" s="90"/>
      <c r="AC32" s="90"/>
      <c r="AD32" s="90"/>
      <c r="AE32" s="474">
        <v>1.5</v>
      </c>
      <c r="AF32" s="132"/>
      <c r="AG32" s="90"/>
      <c r="AH32" s="90"/>
      <c r="AI32" s="90"/>
      <c r="AJ32" s="474">
        <v>1</v>
      </c>
      <c r="AK32" s="223">
        <v>1.5</v>
      </c>
      <c r="AL32" s="90"/>
      <c r="AM32" s="224"/>
      <c r="AN32" s="90"/>
      <c r="AO32" s="90"/>
      <c r="AP32" s="90"/>
      <c r="AQ32" s="90"/>
      <c r="AR32" s="90"/>
      <c r="AS32" s="223">
        <v>16</v>
      </c>
      <c r="AT32" s="482">
        <v>5.5</v>
      </c>
      <c r="AU32" s="223">
        <v>2.5</v>
      </c>
      <c r="AV32" s="223">
        <v>14</v>
      </c>
      <c r="AW32" s="223">
        <v>6</v>
      </c>
      <c r="AX32" s="132"/>
      <c r="AY32" s="90"/>
      <c r="AZ32" s="133"/>
      <c r="BA32" s="109">
        <f t="shared" ref="BA32:BG38" si="5">AT32+AM32+AF32+Y32+R32+K32+D32</f>
        <v>9</v>
      </c>
      <c r="BB32" s="109">
        <f t="shared" si="5"/>
        <v>7</v>
      </c>
      <c r="BC32" s="109">
        <f t="shared" si="5"/>
        <v>15.5</v>
      </c>
      <c r="BD32" s="109">
        <f t="shared" si="5"/>
        <v>8.5</v>
      </c>
      <c r="BE32" s="109">
        <f t="shared" si="5"/>
        <v>1</v>
      </c>
      <c r="BF32" s="109">
        <f t="shared" si="5"/>
        <v>1.5</v>
      </c>
      <c r="BG32" s="109">
        <f t="shared" si="5"/>
        <v>17.5</v>
      </c>
      <c r="BH32" s="113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</row>
    <row r="33" spans="1:72" s="20" customFormat="1" ht="16.5" thickTop="1" thickBot="1">
      <c r="A33" s="215">
        <v>19</v>
      </c>
      <c r="B33" s="497">
        <v>341204269</v>
      </c>
      <c r="C33" s="498" t="s">
        <v>630</v>
      </c>
      <c r="D33" s="98">
        <v>4.5</v>
      </c>
      <c r="E33" s="98"/>
      <c r="F33" s="98">
        <v>4</v>
      </c>
      <c r="G33" s="98"/>
      <c r="H33" s="99"/>
      <c r="I33" s="99"/>
      <c r="J33" s="217"/>
      <c r="K33" s="98"/>
      <c r="L33" s="98">
        <v>3.5</v>
      </c>
      <c r="M33" s="98"/>
      <c r="N33" s="98">
        <v>4.5</v>
      </c>
      <c r="O33" s="89"/>
      <c r="P33" s="89"/>
      <c r="Q33" s="133"/>
      <c r="R33" s="470">
        <v>2</v>
      </c>
      <c r="S33" s="474">
        <v>2</v>
      </c>
      <c r="T33" s="474"/>
      <c r="U33" s="474"/>
      <c r="V33" s="89"/>
      <c r="W33" s="89"/>
      <c r="X33" s="133"/>
      <c r="Y33" s="84"/>
      <c r="Z33" s="89"/>
      <c r="AA33" s="89"/>
      <c r="AB33" s="90"/>
      <c r="AC33" s="90"/>
      <c r="AD33" s="90"/>
      <c r="AE33" s="474">
        <v>2</v>
      </c>
      <c r="AF33" s="132"/>
      <c r="AG33" s="90"/>
      <c r="AH33" s="90"/>
      <c r="AI33" s="90"/>
      <c r="AJ33" s="223">
        <v>0.5</v>
      </c>
      <c r="AK33" s="223">
        <v>2</v>
      </c>
      <c r="AL33" s="90"/>
      <c r="AM33" s="224"/>
      <c r="AN33" s="90"/>
      <c r="AO33" s="90"/>
      <c r="AP33" s="90"/>
      <c r="AQ33" s="90"/>
      <c r="AR33" s="90"/>
      <c r="AS33" s="223">
        <v>16</v>
      </c>
      <c r="AT33" s="482">
        <v>4</v>
      </c>
      <c r="AU33" s="223">
        <v>2</v>
      </c>
      <c r="AV33" s="223">
        <v>16</v>
      </c>
      <c r="AW33" s="223">
        <v>5</v>
      </c>
      <c r="AX33" s="132"/>
      <c r="AY33" s="90"/>
      <c r="AZ33" s="133"/>
      <c r="BA33" s="109">
        <f t="shared" si="5"/>
        <v>10.5</v>
      </c>
      <c r="BB33" s="109">
        <f t="shared" si="5"/>
        <v>7.5</v>
      </c>
      <c r="BC33" s="109">
        <f t="shared" si="5"/>
        <v>20</v>
      </c>
      <c r="BD33" s="109">
        <f t="shared" si="5"/>
        <v>9.5</v>
      </c>
      <c r="BE33" s="109">
        <f t="shared" si="5"/>
        <v>0.5</v>
      </c>
      <c r="BF33" s="109">
        <f t="shared" si="5"/>
        <v>2</v>
      </c>
      <c r="BG33" s="109">
        <f t="shared" si="5"/>
        <v>18</v>
      </c>
      <c r="BH33" s="113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</row>
    <row r="34" spans="1:72" s="20" customFormat="1" ht="16.5" thickTop="1" thickBot="1">
      <c r="A34" s="215">
        <v>20</v>
      </c>
      <c r="B34" s="497">
        <v>341204326</v>
      </c>
      <c r="C34" s="498" t="s">
        <v>426</v>
      </c>
      <c r="D34" s="98">
        <v>5</v>
      </c>
      <c r="E34" s="98"/>
      <c r="F34" s="98">
        <v>4.5</v>
      </c>
      <c r="G34" s="98"/>
      <c r="H34" s="99"/>
      <c r="I34" s="99"/>
      <c r="J34" s="217"/>
      <c r="K34" s="98"/>
      <c r="L34" s="98">
        <v>4.5</v>
      </c>
      <c r="M34" s="98"/>
      <c r="N34" s="98">
        <v>4.5</v>
      </c>
      <c r="O34" s="89"/>
      <c r="P34" s="89"/>
      <c r="Q34" s="133"/>
      <c r="R34" s="470">
        <v>2</v>
      </c>
      <c r="S34" s="223">
        <v>2</v>
      </c>
      <c r="T34" s="223"/>
      <c r="U34" s="223"/>
      <c r="V34" s="89"/>
      <c r="W34" s="89"/>
      <c r="X34" s="133"/>
      <c r="Y34" s="84"/>
      <c r="Z34" s="89"/>
      <c r="AA34" s="89"/>
      <c r="AB34" s="90"/>
      <c r="AC34" s="90"/>
      <c r="AD34" s="90"/>
      <c r="AE34" s="223">
        <v>3</v>
      </c>
      <c r="AF34" s="132"/>
      <c r="AG34" s="90"/>
      <c r="AH34" s="90"/>
      <c r="AI34" s="90"/>
      <c r="AJ34" s="223">
        <v>1</v>
      </c>
      <c r="AK34" s="223">
        <v>1.5</v>
      </c>
      <c r="AL34" s="90"/>
      <c r="AM34" s="224"/>
      <c r="AN34" s="90"/>
      <c r="AO34" s="90"/>
      <c r="AP34" s="90"/>
      <c r="AQ34" s="90"/>
      <c r="AR34" s="90"/>
      <c r="AS34" s="223">
        <v>19</v>
      </c>
      <c r="AT34" s="482">
        <v>10</v>
      </c>
      <c r="AU34" s="223">
        <v>5.5</v>
      </c>
      <c r="AV34" s="223">
        <v>24.5</v>
      </c>
      <c r="AW34" s="223">
        <v>8</v>
      </c>
      <c r="AX34" s="132"/>
      <c r="AY34" s="90"/>
      <c r="AZ34" s="133"/>
      <c r="BA34" s="109">
        <f t="shared" si="5"/>
        <v>17</v>
      </c>
      <c r="BB34" s="109">
        <f t="shared" si="5"/>
        <v>12</v>
      </c>
      <c r="BC34" s="109">
        <f t="shared" si="5"/>
        <v>29</v>
      </c>
      <c r="BD34" s="109">
        <f t="shared" si="5"/>
        <v>12.5</v>
      </c>
      <c r="BE34" s="109">
        <f t="shared" si="5"/>
        <v>1</v>
      </c>
      <c r="BF34" s="109">
        <f t="shared" si="5"/>
        <v>1.5</v>
      </c>
      <c r="BG34" s="109">
        <f t="shared" si="5"/>
        <v>22</v>
      </c>
      <c r="BH34" s="113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</row>
    <row r="35" spans="1:72" s="20" customFormat="1" ht="15.75" thickBot="1">
      <c r="A35" s="215">
        <v>21</v>
      </c>
      <c r="B35" s="497">
        <v>341204362</v>
      </c>
      <c r="C35" s="498" t="s">
        <v>631</v>
      </c>
      <c r="D35" s="98">
        <v>5</v>
      </c>
      <c r="E35" s="98"/>
      <c r="F35" s="98">
        <v>4.5</v>
      </c>
      <c r="G35" s="98"/>
      <c r="H35" s="90"/>
      <c r="I35" s="90"/>
      <c r="J35" s="133"/>
      <c r="K35" s="98"/>
      <c r="L35" s="98">
        <v>4</v>
      </c>
      <c r="M35" s="98"/>
      <c r="N35" s="98">
        <v>5</v>
      </c>
      <c r="O35" s="89"/>
      <c r="P35" s="89"/>
      <c r="Q35" s="133"/>
      <c r="R35" s="470">
        <v>2</v>
      </c>
      <c r="S35" s="223">
        <v>2</v>
      </c>
      <c r="T35" s="223"/>
      <c r="U35" s="223"/>
      <c r="V35" s="89"/>
      <c r="W35" s="89"/>
      <c r="X35" s="133"/>
      <c r="Y35" s="84"/>
      <c r="Z35" s="89"/>
      <c r="AA35" s="89"/>
      <c r="AB35" s="90"/>
      <c r="AC35" s="90"/>
      <c r="AD35" s="90"/>
      <c r="AE35" s="223">
        <v>2</v>
      </c>
      <c r="AF35" s="132"/>
      <c r="AG35" s="90"/>
      <c r="AH35" s="90"/>
      <c r="AI35" s="90"/>
      <c r="AJ35" s="223">
        <v>1</v>
      </c>
      <c r="AK35" s="223">
        <v>1.5</v>
      </c>
      <c r="AL35" s="90"/>
      <c r="AM35" s="224"/>
      <c r="AN35" s="90"/>
      <c r="AO35" s="90"/>
      <c r="AP35" s="90"/>
      <c r="AQ35" s="90"/>
      <c r="AR35" s="90"/>
      <c r="AS35" s="223">
        <v>18</v>
      </c>
      <c r="AT35" s="482">
        <v>7</v>
      </c>
      <c r="AU35" s="223">
        <v>6</v>
      </c>
      <c r="AV35" s="223">
        <v>22.5</v>
      </c>
      <c r="AW35" s="223">
        <v>6.5</v>
      </c>
      <c r="AX35" s="132"/>
      <c r="AY35" s="90"/>
      <c r="AZ35" s="133"/>
      <c r="BA35" s="109">
        <f t="shared" si="5"/>
        <v>14</v>
      </c>
      <c r="BB35" s="109">
        <f t="shared" si="5"/>
        <v>12</v>
      </c>
      <c r="BC35" s="109">
        <f t="shared" si="5"/>
        <v>27</v>
      </c>
      <c r="BD35" s="109">
        <f t="shared" si="5"/>
        <v>11.5</v>
      </c>
      <c r="BE35" s="109">
        <f t="shared" si="5"/>
        <v>1</v>
      </c>
      <c r="BF35" s="109">
        <f t="shared" si="5"/>
        <v>1.5</v>
      </c>
      <c r="BG35" s="109">
        <f t="shared" si="5"/>
        <v>20</v>
      </c>
      <c r="BH35" s="113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</row>
    <row r="36" spans="1:72" s="20" customFormat="1" ht="15.75" thickBot="1">
      <c r="A36" s="215">
        <v>22</v>
      </c>
      <c r="B36" s="497">
        <v>341204397</v>
      </c>
      <c r="C36" s="498" t="s">
        <v>603</v>
      </c>
      <c r="D36" s="98">
        <v>5</v>
      </c>
      <c r="E36" s="98"/>
      <c r="F36" s="98">
        <v>3</v>
      </c>
      <c r="G36" s="98"/>
      <c r="H36" s="90"/>
      <c r="I36" s="90"/>
      <c r="J36" s="133"/>
      <c r="K36" s="98"/>
      <c r="L36" s="98">
        <v>4</v>
      </c>
      <c r="M36" s="98"/>
      <c r="N36" s="98">
        <v>3.5</v>
      </c>
      <c r="O36" s="89"/>
      <c r="P36" s="89"/>
      <c r="Q36" s="133"/>
      <c r="R36" s="470">
        <v>2</v>
      </c>
      <c r="S36" s="223">
        <v>2</v>
      </c>
      <c r="T36" s="223"/>
      <c r="U36" s="223"/>
      <c r="V36" s="89"/>
      <c r="W36" s="89"/>
      <c r="X36" s="133"/>
      <c r="Y36" s="84"/>
      <c r="Z36" s="89"/>
      <c r="AA36" s="89"/>
      <c r="AB36" s="90"/>
      <c r="AC36" s="90"/>
      <c r="AD36" s="90"/>
      <c r="AE36" s="474">
        <v>3</v>
      </c>
      <c r="AF36" s="132"/>
      <c r="AG36" s="90"/>
      <c r="AH36" s="90"/>
      <c r="AI36" s="90"/>
      <c r="AJ36" s="223">
        <v>1</v>
      </c>
      <c r="AK36" s="223">
        <v>1.5</v>
      </c>
      <c r="AL36" s="90"/>
      <c r="AM36" s="224"/>
      <c r="AN36" s="90"/>
      <c r="AO36" s="90"/>
      <c r="AP36" s="90"/>
      <c r="AQ36" s="90"/>
      <c r="AR36" s="90"/>
      <c r="AS36" s="223">
        <v>18</v>
      </c>
      <c r="AT36" s="482">
        <v>8</v>
      </c>
      <c r="AU36" s="223">
        <v>4.5</v>
      </c>
      <c r="AV36" s="223">
        <v>24</v>
      </c>
      <c r="AW36" s="223">
        <v>5.5</v>
      </c>
      <c r="AX36" s="132"/>
      <c r="AY36" s="90"/>
      <c r="AZ36" s="133"/>
      <c r="BA36" s="109">
        <f t="shared" si="5"/>
        <v>15</v>
      </c>
      <c r="BB36" s="109">
        <f t="shared" si="5"/>
        <v>10.5</v>
      </c>
      <c r="BC36" s="109">
        <f t="shared" si="5"/>
        <v>27</v>
      </c>
      <c r="BD36" s="109">
        <f t="shared" si="5"/>
        <v>9</v>
      </c>
      <c r="BE36" s="109">
        <f t="shared" si="5"/>
        <v>1</v>
      </c>
      <c r="BF36" s="109">
        <f t="shared" si="5"/>
        <v>1.5</v>
      </c>
      <c r="BG36" s="109">
        <f t="shared" si="5"/>
        <v>21</v>
      </c>
      <c r="BH36" s="113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</row>
    <row r="37" spans="1:72" s="20" customFormat="1" ht="15.75" thickBot="1">
      <c r="A37" s="215">
        <v>23</v>
      </c>
      <c r="B37" s="495">
        <v>341204562</v>
      </c>
      <c r="C37" s="496" t="s">
        <v>604</v>
      </c>
      <c r="D37" s="98">
        <v>5</v>
      </c>
      <c r="E37" s="98"/>
      <c r="F37" s="98">
        <v>5</v>
      </c>
      <c r="G37" s="98"/>
      <c r="H37" s="90"/>
      <c r="I37" s="90"/>
      <c r="J37" s="133"/>
      <c r="K37" s="98"/>
      <c r="L37" s="98">
        <v>5</v>
      </c>
      <c r="M37" s="98"/>
      <c r="N37" s="98">
        <v>5</v>
      </c>
      <c r="O37" s="89"/>
      <c r="P37" s="89"/>
      <c r="Q37" s="133"/>
      <c r="R37" s="470">
        <v>2</v>
      </c>
      <c r="S37" s="474">
        <v>2</v>
      </c>
      <c r="T37" s="474"/>
      <c r="U37" s="474"/>
      <c r="V37" s="89"/>
      <c r="W37" s="89"/>
      <c r="X37" s="133"/>
      <c r="Y37" s="84"/>
      <c r="Z37" s="89"/>
      <c r="AA37" s="89"/>
      <c r="AB37" s="90"/>
      <c r="AC37" s="90"/>
      <c r="AD37" s="90"/>
      <c r="AE37" s="474">
        <v>3</v>
      </c>
      <c r="AF37" s="132"/>
      <c r="AG37" s="90"/>
      <c r="AH37" s="90"/>
      <c r="AI37" s="90"/>
      <c r="AJ37" s="474">
        <v>1</v>
      </c>
      <c r="AK37" s="223">
        <v>2</v>
      </c>
      <c r="AL37" s="90"/>
      <c r="AM37" s="224"/>
      <c r="AN37" s="90"/>
      <c r="AO37" s="90"/>
      <c r="AP37" s="90"/>
      <c r="AQ37" s="90"/>
      <c r="AR37" s="90"/>
      <c r="AS37" s="223">
        <v>18.5</v>
      </c>
      <c r="AT37" s="482">
        <v>10</v>
      </c>
      <c r="AU37" s="223">
        <v>6.5</v>
      </c>
      <c r="AV37" s="223">
        <v>24</v>
      </c>
      <c r="AW37" s="223">
        <v>8</v>
      </c>
      <c r="AX37" s="132"/>
      <c r="AY37" s="90"/>
      <c r="AZ37" s="133"/>
      <c r="BA37" s="109">
        <f t="shared" si="5"/>
        <v>17</v>
      </c>
      <c r="BB37" s="109">
        <f t="shared" si="5"/>
        <v>13.5</v>
      </c>
      <c r="BC37" s="109">
        <f t="shared" si="5"/>
        <v>29</v>
      </c>
      <c r="BD37" s="109">
        <f t="shared" si="5"/>
        <v>13</v>
      </c>
      <c r="BE37" s="109">
        <f t="shared" si="5"/>
        <v>1</v>
      </c>
      <c r="BF37" s="109">
        <f t="shared" si="5"/>
        <v>2</v>
      </c>
      <c r="BG37" s="109">
        <f t="shared" si="5"/>
        <v>21.5</v>
      </c>
      <c r="BH37" s="113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</row>
    <row r="38" spans="1:72" s="20" customFormat="1" ht="15.75" thickBot="1">
      <c r="A38" s="215">
        <v>24</v>
      </c>
      <c r="B38" s="495">
        <v>341205393</v>
      </c>
      <c r="C38" s="496" t="s">
        <v>429</v>
      </c>
      <c r="D38" s="98">
        <v>4.5</v>
      </c>
      <c r="E38" s="98"/>
      <c r="F38" s="98">
        <v>2</v>
      </c>
      <c r="G38" s="98"/>
      <c r="H38" s="90"/>
      <c r="I38" s="90"/>
      <c r="J38" s="133"/>
      <c r="K38" s="98"/>
      <c r="L38" s="98">
        <v>2.5</v>
      </c>
      <c r="M38" s="98"/>
      <c r="N38" s="98">
        <v>4.5</v>
      </c>
      <c r="O38" s="89"/>
      <c r="P38" s="89"/>
      <c r="Q38" s="133"/>
      <c r="R38" s="470">
        <v>2</v>
      </c>
      <c r="S38" s="474">
        <v>2</v>
      </c>
      <c r="T38" s="474"/>
      <c r="U38" s="474"/>
      <c r="V38" s="89"/>
      <c r="W38" s="89"/>
      <c r="X38" s="133"/>
      <c r="Y38" s="84"/>
      <c r="Z38" s="89"/>
      <c r="AA38" s="89"/>
      <c r="AB38" s="90"/>
      <c r="AC38" s="90"/>
      <c r="AD38" s="90"/>
      <c r="AE38" s="474">
        <v>2.5</v>
      </c>
      <c r="AF38" s="132"/>
      <c r="AG38" s="90"/>
      <c r="AH38" s="90"/>
      <c r="AI38" s="90"/>
      <c r="AJ38" s="474">
        <v>0.5</v>
      </c>
      <c r="AK38" s="223">
        <v>1.5</v>
      </c>
      <c r="AL38" s="90"/>
      <c r="AM38" s="224"/>
      <c r="AN38" s="90"/>
      <c r="AO38" s="90"/>
      <c r="AP38" s="90"/>
      <c r="AQ38" s="90"/>
      <c r="AR38" s="90"/>
      <c r="AS38" s="223">
        <v>17.5</v>
      </c>
      <c r="AT38" s="482">
        <v>10</v>
      </c>
      <c r="AU38" s="223">
        <v>5</v>
      </c>
      <c r="AV38" s="223">
        <v>17.5</v>
      </c>
      <c r="AW38" s="223">
        <v>8</v>
      </c>
      <c r="AX38" s="132"/>
      <c r="AY38" s="90"/>
      <c r="AZ38" s="133"/>
      <c r="BA38" s="109">
        <f t="shared" si="5"/>
        <v>16.5</v>
      </c>
      <c r="BB38" s="109">
        <f t="shared" si="5"/>
        <v>9.5</v>
      </c>
      <c r="BC38" s="109">
        <f t="shared" si="5"/>
        <v>19.5</v>
      </c>
      <c r="BD38" s="109">
        <f t="shared" si="5"/>
        <v>12.5</v>
      </c>
      <c r="BE38" s="109">
        <f t="shared" si="5"/>
        <v>0.5</v>
      </c>
      <c r="BF38" s="109">
        <f t="shared" si="5"/>
        <v>1.5</v>
      </c>
      <c r="BG38" s="109">
        <f t="shared" si="5"/>
        <v>20</v>
      </c>
      <c r="BH38" s="113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</row>
    <row r="39" spans="1:72" s="20" customFormat="1" ht="14.25" thickTop="1" thickBot="1">
      <c r="A39" s="700" t="s">
        <v>115</v>
      </c>
      <c r="B39" s="701"/>
      <c r="C39" s="702"/>
      <c r="D39" s="187">
        <f t="shared" ref="D39:AI39" si="6">(SUM(D15:D38))/$BO$10</f>
        <v>3.5641666666666665</v>
      </c>
      <c r="E39" s="187">
        <f t="shared" si="6"/>
        <v>0</v>
      </c>
      <c r="F39" s="187">
        <f t="shared" si="6"/>
        <v>3.3125</v>
      </c>
      <c r="G39" s="187">
        <f t="shared" si="6"/>
        <v>0</v>
      </c>
      <c r="H39" s="187">
        <f t="shared" si="6"/>
        <v>0</v>
      </c>
      <c r="I39" s="187">
        <f t="shared" si="6"/>
        <v>0</v>
      </c>
      <c r="J39" s="187">
        <f t="shared" si="6"/>
        <v>0</v>
      </c>
      <c r="K39" s="188">
        <f t="shared" si="6"/>
        <v>0</v>
      </c>
      <c r="L39" s="188">
        <f t="shared" si="6"/>
        <v>3.3125</v>
      </c>
      <c r="M39" s="188">
        <f t="shared" si="6"/>
        <v>0</v>
      </c>
      <c r="N39" s="188">
        <f t="shared" si="6"/>
        <v>3.7291666666666665</v>
      </c>
      <c r="O39" s="188">
        <f t="shared" si="6"/>
        <v>0</v>
      </c>
      <c r="P39" s="188">
        <f t="shared" si="6"/>
        <v>0</v>
      </c>
      <c r="Q39" s="188">
        <f t="shared" si="6"/>
        <v>0</v>
      </c>
      <c r="R39" s="483">
        <f t="shared" si="6"/>
        <v>1.9375</v>
      </c>
      <c r="S39" s="483">
        <f t="shared" si="6"/>
        <v>2</v>
      </c>
      <c r="T39" s="483">
        <f t="shared" si="6"/>
        <v>0</v>
      </c>
      <c r="U39" s="483">
        <f t="shared" si="6"/>
        <v>0</v>
      </c>
      <c r="V39" s="188">
        <f t="shared" si="6"/>
        <v>0</v>
      </c>
      <c r="W39" s="188">
        <f t="shared" si="6"/>
        <v>0</v>
      </c>
      <c r="X39" s="188">
        <f t="shared" si="6"/>
        <v>0</v>
      </c>
      <c r="Y39" s="188">
        <f t="shared" si="6"/>
        <v>0</v>
      </c>
      <c r="Z39" s="188">
        <f t="shared" si="6"/>
        <v>0</v>
      </c>
      <c r="AA39" s="188">
        <f t="shared" si="6"/>
        <v>0</v>
      </c>
      <c r="AB39" s="188">
        <f t="shared" si="6"/>
        <v>0</v>
      </c>
      <c r="AC39" s="188">
        <f t="shared" si="6"/>
        <v>0</v>
      </c>
      <c r="AD39" s="188">
        <f t="shared" si="6"/>
        <v>0</v>
      </c>
      <c r="AE39" s="483">
        <f t="shared" si="6"/>
        <v>2.4583333333333335</v>
      </c>
      <c r="AF39" s="188">
        <f t="shared" si="6"/>
        <v>0</v>
      </c>
      <c r="AG39" s="188">
        <f t="shared" si="6"/>
        <v>0</v>
      </c>
      <c r="AH39" s="188">
        <f t="shared" si="6"/>
        <v>0</v>
      </c>
      <c r="AI39" s="188">
        <f t="shared" si="6"/>
        <v>0</v>
      </c>
      <c r="AJ39" s="483">
        <f t="shared" ref="AJ39:BF39" si="7">(SUM(AJ15:AJ38))/$BO$10</f>
        <v>0.83333333333333337</v>
      </c>
      <c r="AK39" s="483">
        <f t="shared" si="7"/>
        <v>1.625</v>
      </c>
      <c r="AL39" s="188">
        <f t="shared" si="7"/>
        <v>0</v>
      </c>
      <c r="AM39" s="188">
        <f t="shared" si="7"/>
        <v>0</v>
      </c>
      <c r="AN39" s="188">
        <f t="shared" si="7"/>
        <v>0</v>
      </c>
      <c r="AO39" s="188">
        <f t="shared" si="7"/>
        <v>0</v>
      </c>
      <c r="AP39" s="188">
        <f t="shared" si="7"/>
        <v>0</v>
      </c>
      <c r="AQ39" s="188">
        <f t="shared" si="7"/>
        <v>0</v>
      </c>
      <c r="AR39" s="188">
        <f t="shared" si="7"/>
        <v>0</v>
      </c>
      <c r="AS39" s="483">
        <f t="shared" si="7"/>
        <v>16.125</v>
      </c>
      <c r="AT39" s="484">
        <f t="shared" si="7"/>
        <v>6.9375</v>
      </c>
      <c r="AU39" s="483">
        <f t="shared" si="7"/>
        <v>4.166666666666667</v>
      </c>
      <c r="AV39" s="483">
        <f t="shared" si="7"/>
        <v>18.208333333333332</v>
      </c>
      <c r="AW39" s="483">
        <f t="shared" si="7"/>
        <v>5.9375</v>
      </c>
      <c r="AX39" s="188">
        <f t="shared" si="7"/>
        <v>0</v>
      </c>
      <c r="AY39" s="188">
        <f t="shared" si="7"/>
        <v>0</v>
      </c>
      <c r="AZ39" s="188">
        <f t="shared" si="7"/>
        <v>0</v>
      </c>
      <c r="BA39" s="190">
        <f t="shared" si="7"/>
        <v>12.439166666666665</v>
      </c>
      <c r="BB39" s="190">
        <f t="shared" si="7"/>
        <v>9.4791666666666661</v>
      </c>
      <c r="BC39" s="190">
        <f t="shared" si="7"/>
        <v>21.520833333333332</v>
      </c>
      <c r="BD39" s="190">
        <f t="shared" si="7"/>
        <v>9.6666666666666661</v>
      </c>
      <c r="BE39" s="190">
        <f t="shared" si="7"/>
        <v>0.83333333333333337</v>
      </c>
      <c r="BF39" s="190">
        <f t="shared" si="7"/>
        <v>1.625</v>
      </c>
      <c r="BG39" s="190">
        <f>(SUM(BG15:BG38))/$BO$10</f>
        <v>18.583333333333332</v>
      </c>
      <c r="BH39" s="113"/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</row>
    <row r="40" spans="1:72" s="20" customFormat="1" ht="14.25" thickTop="1" thickBot="1">
      <c r="A40" s="703" t="s">
        <v>116</v>
      </c>
      <c r="B40" s="704"/>
      <c r="C40" s="705"/>
      <c r="D40" s="191">
        <f t="shared" ref="D40:J40" si="8">D39/BK19</f>
        <v>0.71283333333333332</v>
      </c>
      <c r="E40" s="191" t="e">
        <f t="shared" si="8"/>
        <v>#DIV/0!</v>
      </c>
      <c r="F40" s="191">
        <f t="shared" si="8"/>
        <v>0.66249999999999998</v>
      </c>
      <c r="G40" s="191" t="e">
        <f t="shared" si="8"/>
        <v>#DIV/0!</v>
      </c>
      <c r="H40" s="191" t="e">
        <f t="shared" si="8"/>
        <v>#DIV/0!</v>
      </c>
      <c r="I40" s="191" t="e">
        <f t="shared" si="8"/>
        <v>#DIV/0!</v>
      </c>
      <c r="J40" s="191" t="e">
        <f t="shared" si="8"/>
        <v>#DIV/0!</v>
      </c>
      <c r="K40" s="191" t="e">
        <f t="shared" ref="K40:Q40" si="9">K39/BK20</f>
        <v>#DIV/0!</v>
      </c>
      <c r="L40" s="191">
        <f t="shared" si="9"/>
        <v>0.66249999999999998</v>
      </c>
      <c r="M40" s="191" t="e">
        <f t="shared" si="9"/>
        <v>#DIV/0!</v>
      </c>
      <c r="N40" s="191">
        <f t="shared" si="9"/>
        <v>0.74583333333333335</v>
      </c>
      <c r="O40" s="191" t="e">
        <f t="shared" si="9"/>
        <v>#DIV/0!</v>
      </c>
      <c r="P40" s="191" t="e">
        <f t="shared" si="9"/>
        <v>#DIV/0!</v>
      </c>
      <c r="Q40" s="191" t="e">
        <f t="shared" si="9"/>
        <v>#DIV/0!</v>
      </c>
      <c r="R40" s="485">
        <f t="shared" ref="R40:X40" si="10">R39/BK16</f>
        <v>0.96875</v>
      </c>
      <c r="S40" s="485">
        <f t="shared" si="10"/>
        <v>1</v>
      </c>
      <c r="T40" s="485" t="e">
        <f t="shared" si="10"/>
        <v>#DIV/0!</v>
      </c>
      <c r="U40" s="485" t="e">
        <f t="shared" si="10"/>
        <v>#DIV/0!</v>
      </c>
      <c r="V40" s="191" t="e">
        <f t="shared" si="10"/>
        <v>#DIV/0!</v>
      </c>
      <c r="W40" s="191" t="e">
        <f t="shared" si="10"/>
        <v>#DIV/0!</v>
      </c>
      <c r="X40" s="191" t="e">
        <f t="shared" si="10"/>
        <v>#DIV/0!</v>
      </c>
      <c r="Y40" s="192" t="e">
        <f t="shared" ref="Y40:AE40" si="11">Y39/BK17</f>
        <v>#DIV/0!</v>
      </c>
      <c r="Z40" s="192" t="e">
        <f t="shared" si="11"/>
        <v>#DIV/0!</v>
      </c>
      <c r="AA40" s="192" t="e">
        <f t="shared" si="11"/>
        <v>#DIV/0!</v>
      </c>
      <c r="AB40" s="192" t="e">
        <f t="shared" si="11"/>
        <v>#DIV/0!</v>
      </c>
      <c r="AC40" s="192" t="e">
        <f t="shared" si="11"/>
        <v>#DIV/0!</v>
      </c>
      <c r="AD40" s="192" t="e">
        <f t="shared" si="11"/>
        <v>#DIV/0!</v>
      </c>
      <c r="AE40" s="486">
        <f t="shared" si="11"/>
        <v>0.81944444444444453</v>
      </c>
      <c r="AF40" s="193" t="e">
        <f t="shared" ref="AF40:AL40" si="12">AF39/BK18</f>
        <v>#DIV/0!</v>
      </c>
      <c r="AG40" s="193" t="e">
        <f t="shared" si="12"/>
        <v>#DIV/0!</v>
      </c>
      <c r="AH40" s="193" t="e">
        <f t="shared" si="12"/>
        <v>#DIV/0!</v>
      </c>
      <c r="AI40" s="193" t="e">
        <f t="shared" si="12"/>
        <v>#DIV/0!</v>
      </c>
      <c r="AJ40" s="487">
        <f t="shared" si="12"/>
        <v>0.83333333333333337</v>
      </c>
      <c r="AK40" s="487">
        <f t="shared" si="12"/>
        <v>0.8125</v>
      </c>
      <c r="AL40" s="193" t="e">
        <f t="shared" si="12"/>
        <v>#DIV/0!</v>
      </c>
      <c r="AM40" s="194" t="e">
        <f t="shared" ref="AM40:AS40" si="13">AM39/BK21</f>
        <v>#DIV/0!</v>
      </c>
      <c r="AN40" s="194" t="e">
        <f t="shared" si="13"/>
        <v>#DIV/0!</v>
      </c>
      <c r="AO40" s="194" t="e">
        <f t="shared" si="13"/>
        <v>#DIV/0!</v>
      </c>
      <c r="AP40" s="194" t="e">
        <f t="shared" si="13"/>
        <v>#DIV/0!</v>
      </c>
      <c r="AQ40" s="194" t="e">
        <f t="shared" si="13"/>
        <v>#DIV/0!</v>
      </c>
      <c r="AR40" s="194" t="e">
        <f t="shared" si="13"/>
        <v>#DIV/0!</v>
      </c>
      <c r="AS40" s="488">
        <f t="shared" si="13"/>
        <v>0.80625000000000002</v>
      </c>
      <c r="AT40" s="489">
        <f t="shared" ref="AT40:AZ40" si="14">AT39/BK22</f>
        <v>0.69374999999999998</v>
      </c>
      <c r="AU40" s="490">
        <f t="shared" si="14"/>
        <v>0.59523809523809523</v>
      </c>
      <c r="AV40" s="490">
        <f t="shared" si="14"/>
        <v>0.72833333333333328</v>
      </c>
      <c r="AW40" s="490">
        <f t="shared" si="14"/>
        <v>0.7421875</v>
      </c>
      <c r="AX40" s="195" t="e">
        <f t="shared" si="14"/>
        <v>#DIV/0!</v>
      </c>
      <c r="AY40" s="195" t="e">
        <f t="shared" si="14"/>
        <v>#DIV/0!</v>
      </c>
      <c r="AZ40" s="195" t="e">
        <f t="shared" si="14"/>
        <v>#DIV/0!</v>
      </c>
      <c r="BA40" s="196">
        <f t="shared" ref="BA40:BG40" si="15">BA39/BK24</f>
        <v>0.73171568627450967</v>
      </c>
      <c r="BB40" s="196">
        <f t="shared" si="15"/>
        <v>0.67708333333333326</v>
      </c>
      <c r="BC40" s="196">
        <f t="shared" si="15"/>
        <v>0.71736111111111112</v>
      </c>
      <c r="BD40" s="196">
        <f t="shared" si="15"/>
        <v>0.7435897435897435</v>
      </c>
      <c r="BE40" s="196">
        <f t="shared" si="15"/>
        <v>0.83333333333333337</v>
      </c>
      <c r="BF40" s="196">
        <f t="shared" si="15"/>
        <v>0.8125</v>
      </c>
      <c r="BG40" s="196">
        <f t="shared" si="15"/>
        <v>0.80797101449275355</v>
      </c>
      <c r="BH40" s="197"/>
      <c r="BI40" s="680"/>
      <c r="BJ40" s="681"/>
      <c r="BK40" s="681"/>
      <c r="BL40" s="681"/>
      <c r="BM40" s="681"/>
      <c r="BN40" s="681"/>
      <c r="BO40" s="681"/>
      <c r="BP40" s="681"/>
      <c r="BQ40" s="681"/>
      <c r="BR40" s="681"/>
      <c r="BS40" s="682"/>
    </row>
    <row r="41" spans="1:72" s="20" customFormat="1" ht="13.5" thickTop="1">
      <c r="B41" s="198"/>
      <c r="L41" s="199"/>
      <c r="R41" s="448"/>
      <c r="S41" s="448"/>
      <c r="T41" s="448"/>
      <c r="U41" s="448"/>
      <c r="AE41" s="448"/>
      <c r="AJ41" s="448"/>
      <c r="AK41" s="448"/>
      <c r="AS41" s="448"/>
      <c r="AT41" s="449"/>
      <c r="AU41" s="448"/>
      <c r="AV41" s="448"/>
      <c r="AW41" s="448"/>
      <c r="BA41" s="200"/>
      <c r="BC41" s="201"/>
      <c r="BE41" s="201"/>
      <c r="BF41" s="201"/>
      <c r="BG41" s="201"/>
    </row>
    <row r="42" spans="1:72" s="20" customFormat="1" ht="12.75">
      <c r="A42" s="706" t="s">
        <v>654</v>
      </c>
      <c r="B42" s="706"/>
      <c r="C42" s="707"/>
      <c r="D42" s="707"/>
      <c r="E42" s="707"/>
      <c r="F42" s="707"/>
      <c r="G42" s="707"/>
      <c r="H42" s="203"/>
      <c r="I42" s="203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Z42" s="204"/>
      <c r="AA42" s="709" t="s">
        <v>201</v>
      </c>
      <c r="AB42" s="709"/>
      <c r="AC42" s="709"/>
      <c r="AD42" s="709"/>
      <c r="AE42" s="709"/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09"/>
      <c r="AR42" s="709"/>
      <c r="AS42" s="709"/>
      <c r="AT42" s="709"/>
      <c r="AU42" s="709"/>
      <c r="AV42" s="709"/>
      <c r="AW42" s="709"/>
      <c r="AX42" s="709"/>
      <c r="AY42" s="709"/>
      <c r="AZ42" s="709"/>
      <c r="BA42" s="709"/>
      <c r="BB42" s="709"/>
      <c r="BC42" s="709"/>
      <c r="BD42" s="709"/>
      <c r="BE42" s="709"/>
      <c r="BF42" s="709"/>
      <c r="BG42" s="709"/>
      <c r="BH42" s="708"/>
      <c r="BI42" s="708"/>
      <c r="BJ42" s="708"/>
      <c r="BK42" s="708"/>
      <c r="BL42" s="708"/>
      <c r="BM42" s="708"/>
      <c r="BN42" s="708"/>
      <c r="BO42" s="205"/>
      <c r="BP42" s="706" t="s">
        <v>120</v>
      </c>
      <c r="BQ42" s="706"/>
      <c r="BR42" s="706"/>
      <c r="BS42" s="706"/>
    </row>
    <row r="43" spans="1:72" s="20" customFormat="1" ht="12.75">
      <c r="B43" s="198"/>
      <c r="R43" s="448"/>
      <c r="S43" s="448"/>
      <c r="T43" s="448"/>
      <c r="U43" s="448"/>
      <c r="AE43" s="448"/>
      <c r="AJ43" s="448"/>
      <c r="AK43" s="448"/>
      <c r="AS43" s="448"/>
      <c r="AT43" s="449"/>
      <c r="AU43" s="448"/>
      <c r="AV43" s="448"/>
      <c r="AW43" s="448"/>
    </row>
    <row r="44" spans="1:72" s="20" customFormat="1" ht="12.75">
      <c r="B44" s="206" t="s">
        <v>655</v>
      </c>
      <c r="G44" s="709" t="s">
        <v>656</v>
      </c>
      <c r="H44" s="709"/>
      <c r="I44" s="709"/>
      <c r="J44" s="709"/>
      <c r="K44" s="709"/>
      <c r="L44" s="709"/>
      <c r="M44" s="709"/>
      <c r="N44" s="709"/>
      <c r="O44" s="709"/>
      <c r="P44" s="709"/>
      <c r="Q44" s="709"/>
      <c r="R44" s="709"/>
      <c r="S44" s="709"/>
      <c r="T44" s="709"/>
      <c r="U44" s="709"/>
      <c r="V44" s="709"/>
      <c r="W44" s="709"/>
      <c r="AE44" s="710" t="s">
        <v>657</v>
      </c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710"/>
      <c r="BE44" s="710"/>
      <c r="BF44" s="710"/>
      <c r="BG44" s="710"/>
      <c r="BN44" s="711" t="s">
        <v>124</v>
      </c>
      <c r="BO44" s="711"/>
      <c r="BP44" s="711"/>
      <c r="BQ44" s="711"/>
      <c r="BR44" s="711"/>
      <c r="BS44" s="204"/>
      <c r="BT44" s="204"/>
    </row>
    <row r="45" spans="1:72" s="20" customFormat="1" ht="12.75">
      <c r="B45" s="198"/>
      <c r="R45" s="448"/>
      <c r="S45" s="448"/>
      <c r="T45" s="448"/>
      <c r="U45" s="448"/>
      <c r="AE45" s="448"/>
      <c r="AJ45" s="448"/>
      <c r="AK45" s="448"/>
      <c r="AS45" s="448"/>
      <c r="AT45" s="449"/>
      <c r="AU45" s="448"/>
      <c r="AV45" s="448"/>
      <c r="AW45" s="448"/>
    </row>
    <row r="46" spans="1:72" s="20" customFormat="1" thickBot="1">
      <c r="B46" s="198"/>
      <c r="R46" s="448"/>
      <c r="S46" s="448"/>
      <c r="T46" s="448"/>
      <c r="U46" s="448"/>
      <c r="AE46" s="448"/>
      <c r="AJ46" s="448"/>
      <c r="AK46" s="448"/>
      <c r="AS46" s="448"/>
      <c r="AT46" s="449"/>
      <c r="AU46" s="448"/>
      <c r="AV46" s="448"/>
      <c r="AW46" s="448"/>
      <c r="BH46" s="46"/>
      <c r="BI46" s="46"/>
      <c r="BJ46" s="46"/>
      <c r="BR46"/>
    </row>
    <row r="47" spans="1:72" s="20" customFormat="1" thickTop="1">
      <c r="B47" s="198"/>
      <c r="R47" s="448"/>
      <c r="S47" s="448"/>
      <c r="T47" s="448"/>
      <c r="U47" s="448"/>
      <c r="AE47" s="448"/>
      <c r="AJ47" s="448"/>
      <c r="AK47" s="448"/>
      <c r="AS47" s="448"/>
      <c r="AT47" s="449"/>
      <c r="AU47" s="448"/>
      <c r="AV47" s="448"/>
      <c r="AW47" s="448"/>
      <c r="BH47" s="40"/>
      <c r="BI47" s="40"/>
      <c r="BJ47" s="40"/>
      <c r="BK47" s="207" t="str">
        <f t="shared" ref="BK47:BQ47" si="16">BK15</f>
        <v>a1</v>
      </c>
      <c r="BL47" s="207" t="str">
        <f t="shared" si="16"/>
        <v>a2</v>
      </c>
      <c r="BM47" s="207" t="str">
        <f t="shared" si="16"/>
        <v>b2</v>
      </c>
      <c r="BN47" s="207" t="str">
        <f t="shared" si="16"/>
        <v>b3</v>
      </c>
      <c r="BO47" s="207" t="str">
        <f t="shared" si="16"/>
        <v>c2</v>
      </c>
      <c r="BP47" s="207" t="str">
        <f t="shared" si="16"/>
        <v>d2</v>
      </c>
      <c r="BQ47" s="207" t="str">
        <f t="shared" si="16"/>
        <v>e</v>
      </c>
      <c r="BR47"/>
      <c r="BS47" s="208"/>
    </row>
    <row r="48" spans="1:72" s="20" customFormat="1" ht="14.25">
      <c r="B48" s="198"/>
      <c r="R48" s="448"/>
      <c r="S48" s="448"/>
      <c r="T48" s="448"/>
      <c r="U48" s="448"/>
      <c r="AE48" s="448"/>
      <c r="AJ48" s="448"/>
      <c r="AK48" s="448"/>
      <c r="AS48" s="448"/>
      <c r="AT48" s="449"/>
      <c r="AU48" s="448"/>
      <c r="AV48" s="448"/>
      <c r="AW48" s="448"/>
      <c r="BH48" s="209"/>
      <c r="BI48" s="210"/>
      <c r="BJ48" s="210"/>
      <c r="BK48" s="231">
        <v>0.2</v>
      </c>
      <c r="BL48" s="231">
        <v>0.2</v>
      </c>
      <c r="BM48" s="231">
        <v>0.2</v>
      </c>
      <c r="BN48" s="231">
        <v>0.2</v>
      </c>
      <c r="BO48" s="231">
        <v>0.2</v>
      </c>
      <c r="BP48" s="231">
        <v>0.2</v>
      </c>
      <c r="BQ48" s="231">
        <v>0.2</v>
      </c>
      <c r="BR48"/>
    </row>
    <row r="49" spans="2:70" s="20" customFormat="1" ht="14.25">
      <c r="B49" s="198"/>
      <c r="R49" s="448"/>
      <c r="S49" s="448"/>
      <c r="T49" s="448"/>
      <c r="U49" s="448"/>
      <c r="AE49" s="448"/>
      <c r="AJ49" s="448"/>
      <c r="AK49" s="448"/>
      <c r="AS49" s="448"/>
      <c r="AT49" s="449"/>
      <c r="AU49" s="448"/>
      <c r="AV49" s="448"/>
      <c r="AW49" s="448"/>
      <c r="BH49" s="46"/>
      <c r="BI49" s="212"/>
      <c r="BJ49" s="212"/>
      <c r="BK49" s="231">
        <v>0.8</v>
      </c>
      <c r="BL49" s="231">
        <v>0.8</v>
      </c>
      <c r="BM49" s="231">
        <v>0.8</v>
      </c>
      <c r="BN49" s="231">
        <v>0.8</v>
      </c>
      <c r="BO49" s="231">
        <v>0.8</v>
      </c>
      <c r="BP49" s="231">
        <v>0.8</v>
      </c>
      <c r="BQ49" s="231">
        <v>0.8</v>
      </c>
      <c r="BR49"/>
    </row>
    <row r="50" spans="2:70" s="20" customFormat="1" ht="15" customHeight="1" thickBot="1">
      <c r="B50" s="198"/>
      <c r="R50" s="448"/>
      <c r="S50" s="448"/>
      <c r="T50" s="448"/>
      <c r="U50" s="448"/>
      <c r="AE50" s="448"/>
      <c r="AJ50" s="448"/>
      <c r="AK50" s="448"/>
      <c r="AS50" s="448"/>
      <c r="AT50" s="449"/>
      <c r="AU50" s="448"/>
      <c r="AV50" s="448"/>
      <c r="AW50" s="448"/>
      <c r="BE50"/>
      <c r="BK50" s="213">
        <f>BA40</f>
        <v>0.73171568627450967</v>
      </c>
      <c r="BL50" s="213">
        <f t="shared" ref="BL50:BQ50" si="17">BB40</f>
        <v>0.67708333333333326</v>
      </c>
      <c r="BM50" s="213">
        <f t="shared" si="17"/>
        <v>0.71736111111111112</v>
      </c>
      <c r="BN50" s="213">
        <f t="shared" si="17"/>
        <v>0.7435897435897435</v>
      </c>
      <c r="BO50" s="213">
        <f t="shared" si="17"/>
        <v>0.83333333333333337</v>
      </c>
      <c r="BP50" s="213">
        <f t="shared" si="17"/>
        <v>0.8125</v>
      </c>
      <c r="BQ50" s="213">
        <f t="shared" si="17"/>
        <v>0.80797101449275355</v>
      </c>
      <c r="BR50"/>
    </row>
    <row r="51" spans="2:70" s="11" customFormat="1" ht="12" thickTop="1">
      <c r="B51" s="214"/>
      <c r="R51" s="491"/>
      <c r="S51" s="491"/>
      <c r="T51" s="491"/>
      <c r="U51" s="491"/>
      <c r="AE51" s="491"/>
      <c r="AJ51" s="491"/>
      <c r="AK51" s="491"/>
      <c r="AS51" s="491"/>
      <c r="AT51" s="492"/>
      <c r="AU51" s="491"/>
      <c r="AV51" s="491"/>
      <c r="AW51" s="491"/>
    </row>
  </sheetData>
  <protectedRanges>
    <protectedRange sqref="AX21:AZ28 AZ41 B39:BG40 H21:J28 O21:Q28 BH15:BH40 H33:J38 O33:Q38 AX33:AZ38 S21:AR28 S33:AR38" name="نطاق3"/>
    <protectedRange sqref="C42" name="نطاق4_1"/>
    <protectedRange sqref="BK50:BQ50 C27" name="نطاق3_1"/>
    <protectedRange sqref="C15 C32:C34 C21:C22" name="نطاق3_1_1"/>
    <protectedRange sqref="C17:C19 C28:C30" name="نطاق3_1_1_1"/>
    <protectedRange sqref="B15" name="نطاق3_1_2"/>
    <protectedRange sqref="AX16:AZ20 D15:D28 H16:J20 E16:G28 O16:Q20 V16:AR20 E15:Q15 AX29:AZ32 H29:J32 O29:Q32 V15:BG15 D29:G38 BA16:BG38 K16:N38 AS16:AW38 R15:R38 S15:U20 S29:AR32" name="نطاق3_2"/>
    <protectedRange sqref="C10" name="نطاق2_1_1"/>
  </protectedRanges>
  <mergeCells count="60">
    <mergeCell ref="A1:G1"/>
    <mergeCell ref="V1:Y3"/>
    <mergeCell ref="BH1:BS1"/>
    <mergeCell ref="A2:G2"/>
    <mergeCell ref="BH2:BS2"/>
    <mergeCell ref="A3:G3"/>
    <mergeCell ref="BH3:BS3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1:B11"/>
    <mergeCell ref="D11:X11"/>
    <mergeCell ref="Y11:BG11"/>
    <mergeCell ref="BI11:BN11"/>
    <mergeCell ref="BQ11:BS11"/>
    <mergeCell ref="A10:B10"/>
    <mergeCell ref="D10:F10"/>
    <mergeCell ref="G10:O10"/>
    <mergeCell ref="BH10:BK10"/>
    <mergeCell ref="BQ10:BS10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39:C39"/>
    <mergeCell ref="BI39:BS40"/>
    <mergeCell ref="A40:C40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G44:W44"/>
    <mergeCell ref="AE44:BG44"/>
    <mergeCell ref="BN44:BR44"/>
    <mergeCell ref="A42:B42"/>
    <mergeCell ref="C42:G42"/>
    <mergeCell ref="J42:X42"/>
    <mergeCell ref="AA42:BG42"/>
    <mergeCell ref="BH42:BN42"/>
    <mergeCell ref="BP42:BS4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2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432"/>
      <c r="I1" s="432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432"/>
      <c r="I2" s="432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433"/>
      <c r="I3" s="433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658</v>
      </c>
      <c r="D9" s="639" t="s">
        <v>659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/>
      <c r="Y9" s="19"/>
      <c r="Z9" s="19"/>
      <c r="AA9" s="19" t="s">
        <v>28</v>
      </c>
      <c r="AB9" s="19" t="s">
        <v>28</v>
      </c>
      <c r="AC9" s="19" t="s">
        <v>28</v>
      </c>
      <c r="AD9" s="19"/>
      <c r="AE9" s="18"/>
      <c r="AF9" s="18" t="s">
        <v>28</v>
      </c>
      <c r="AG9" s="18"/>
      <c r="AH9" s="18"/>
      <c r="AI9" s="18"/>
      <c r="AJ9" s="18" t="s">
        <v>28</v>
      </c>
      <c r="AK9" s="18"/>
      <c r="AL9" s="18"/>
      <c r="AM9" s="18" t="s">
        <v>28</v>
      </c>
      <c r="AN9" s="636"/>
      <c r="AO9" s="636"/>
      <c r="AP9" s="636"/>
      <c r="AQ9" s="636"/>
      <c r="BH9" s="644"/>
      <c r="BI9" s="644"/>
      <c r="BJ9" s="644"/>
      <c r="BK9" s="644"/>
      <c r="BL9" s="431"/>
      <c r="BM9" s="431"/>
      <c r="BN9" s="26"/>
      <c r="BO9" s="26">
        <v>236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427" t="s">
        <v>660</v>
      </c>
      <c r="D10" s="654" t="s">
        <v>661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428"/>
      <c r="BM10" s="428"/>
      <c r="BN10" s="37"/>
      <c r="BO10" s="37">
        <v>15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324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3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29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426"/>
      <c r="AU13" s="425"/>
      <c r="AV13" s="425" t="s">
        <v>49</v>
      </c>
      <c r="AW13" s="425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420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421" t="s">
        <v>6</v>
      </c>
      <c r="E14" s="421" t="s">
        <v>7</v>
      </c>
      <c r="F14" s="422" t="s">
        <v>10</v>
      </c>
      <c r="G14" s="422" t="s">
        <v>11</v>
      </c>
      <c r="H14" s="423" t="s">
        <v>15</v>
      </c>
      <c r="I14" s="423" t="s">
        <v>19</v>
      </c>
      <c r="J14" s="424" t="s">
        <v>22</v>
      </c>
      <c r="K14" s="421" t="s">
        <v>6</v>
      </c>
      <c r="L14" s="421" t="s">
        <v>10</v>
      </c>
      <c r="M14" s="421" t="s">
        <v>11</v>
      </c>
      <c r="N14" s="421" t="s">
        <v>12</v>
      </c>
      <c r="O14" s="422" t="s">
        <v>15</v>
      </c>
      <c r="P14" s="422" t="s">
        <v>19</v>
      </c>
      <c r="Q14" s="424" t="s">
        <v>22</v>
      </c>
      <c r="R14" s="421" t="s">
        <v>6</v>
      </c>
      <c r="S14" s="421" t="s">
        <v>10</v>
      </c>
      <c r="T14" s="421" t="s">
        <v>11</v>
      </c>
      <c r="U14" s="421" t="s">
        <v>12</v>
      </c>
      <c r="V14" s="422" t="s">
        <v>15</v>
      </c>
      <c r="W14" s="422" t="s">
        <v>19</v>
      </c>
      <c r="X14" s="424" t="s">
        <v>22</v>
      </c>
      <c r="Y14" s="421" t="s">
        <v>6</v>
      </c>
      <c r="Z14" s="422" t="s">
        <v>7</v>
      </c>
      <c r="AA14" s="422" t="s">
        <v>10</v>
      </c>
      <c r="AB14" s="423" t="s">
        <v>11</v>
      </c>
      <c r="AC14" s="423" t="s">
        <v>15</v>
      </c>
      <c r="AD14" s="423" t="s">
        <v>19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19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19</v>
      </c>
      <c r="AS14" s="66" t="s">
        <v>22</v>
      </c>
      <c r="AT14" s="434" t="s">
        <v>6</v>
      </c>
      <c r="AU14" s="68" t="s">
        <v>10</v>
      </c>
      <c r="AV14" s="434" t="s">
        <v>11</v>
      </c>
      <c r="AW14" s="69" t="s">
        <v>12</v>
      </c>
      <c r="AX14" s="423" t="s">
        <v>15</v>
      </c>
      <c r="AY14" s="423" t="s">
        <v>19</v>
      </c>
      <c r="AZ14" s="424" t="s">
        <v>22</v>
      </c>
      <c r="BA14" s="434" t="s">
        <v>6</v>
      </c>
      <c r="BB14" s="68" t="s">
        <v>10</v>
      </c>
      <c r="BC14" s="434" t="s">
        <v>11</v>
      </c>
      <c r="BD14" s="69" t="s">
        <v>12</v>
      </c>
      <c r="BE14" s="423" t="s">
        <v>15</v>
      </c>
      <c r="BF14" s="423" t="s">
        <v>19</v>
      </c>
      <c r="BG14" s="424" t="s">
        <v>22</v>
      </c>
      <c r="BH14" s="57" t="s">
        <v>53</v>
      </c>
    </row>
    <row r="15" spans="1:72" s="20" customFormat="1" ht="16.5" thickTop="1" thickBot="1">
      <c r="A15" s="215">
        <v>1</v>
      </c>
      <c r="B15" s="499">
        <v>321205132</v>
      </c>
      <c r="C15" s="500" t="s">
        <v>662</v>
      </c>
      <c r="D15" s="98">
        <v>1</v>
      </c>
      <c r="E15" s="98">
        <v>1.5</v>
      </c>
      <c r="F15" s="98">
        <v>1.5</v>
      </c>
      <c r="G15" s="98">
        <v>1</v>
      </c>
      <c r="H15" s="98"/>
      <c r="I15" s="98"/>
      <c r="J15" s="98"/>
      <c r="K15" s="98">
        <v>1.5</v>
      </c>
      <c r="L15" s="98">
        <v>1</v>
      </c>
      <c r="M15" s="98">
        <v>1.5</v>
      </c>
      <c r="N15" s="98">
        <v>2</v>
      </c>
      <c r="O15" s="89"/>
      <c r="P15" s="89"/>
      <c r="Q15" s="133"/>
      <c r="R15" s="83">
        <v>1</v>
      </c>
      <c r="S15" s="380">
        <v>0.5</v>
      </c>
      <c r="T15" s="83">
        <v>0</v>
      </c>
      <c r="U15" s="83"/>
      <c r="V15" s="89"/>
      <c r="W15" s="89"/>
      <c r="X15" s="133"/>
      <c r="Y15" s="84"/>
      <c r="Z15" s="89"/>
      <c r="AA15" s="89"/>
      <c r="AB15" s="90"/>
      <c r="AC15" s="90"/>
      <c r="AD15" s="90"/>
      <c r="AE15" s="83">
        <v>3</v>
      </c>
      <c r="AF15" s="106"/>
      <c r="AG15" s="99"/>
      <c r="AH15" s="99"/>
      <c r="AI15" s="99"/>
      <c r="AJ15" s="380">
        <v>0.5</v>
      </c>
      <c r="AK15" s="111">
        <v>1</v>
      </c>
      <c r="AL15" s="99"/>
      <c r="AM15" s="219"/>
      <c r="AN15" s="99"/>
      <c r="AO15" s="99"/>
      <c r="AP15" s="99"/>
      <c r="AQ15" s="99"/>
      <c r="AR15" s="99"/>
      <c r="AS15" s="144">
        <v>15.5</v>
      </c>
      <c r="AT15" s="144">
        <v>6.5</v>
      </c>
      <c r="AU15" s="144">
        <v>5.5</v>
      </c>
      <c r="AV15" s="144">
        <v>8.5</v>
      </c>
      <c r="AW15" s="144">
        <v>8</v>
      </c>
      <c r="AX15" s="106"/>
      <c r="AY15" s="99"/>
      <c r="AZ15" s="107"/>
      <c r="BA15" s="109">
        <f>AT15+AM15+AF15+Y15+R15+K15+D15</f>
        <v>10</v>
      </c>
      <c r="BB15" s="109">
        <f t="shared" ref="BB15:BG29" si="0">AU15+AN15+AG15+Z15+S15+L15+E15</f>
        <v>8.5</v>
      </c>
      <c r="BC15" s="109">
        <f t="shared" si="0"/>
        <v>11.5</v>
      </c>
      <c r="BD15" s="109">
        <f t="shared" si="0"/>
        <v>11</v>
      </c>
      <c r="BE15" s="109">
        <f t="shared" si="0"/>
        <v>0.5</v>
      </c>
      <c r="BF15" s="109">
        <f t="shared" si="0"/>
        <v>1</v>
      </c>
      <c r="BG15" s="109">
        <f t="shared" si="0"/>
        <v>18.5</v>
      </c>
      <c r="BH15" s="113">
        <f>SUM(BA15:BG15)</f>
        <v>61</v>
      </c>
      <c r="BI15" s="114" t="s">
        <v>50</v>
      </c>
      <c r="BJ15" s="115"/>
      <c r="BK15" s="116" t="s">
        <v>6</v>
      </c>
      <c r="BL15" s="116" t="s">
        <v>10</v>
      </c>
      <c r="BM15" s="116" t="s">
        <v>11</v>
      </c>
      <c r="BN15" s="117" t="s">
        <v>12</v>
      </c>
      <c r="BO15" s="117" t="s">
        <v>15</v>
      </c>
      <c r="BP15" s="117" t="s">
        <v>19</v>
      </c>
      <c r="BQ15" s="119" t="s">
        <v>22</v>
      </c>
      <c r="BR15" s="430"/>
      <c r="BS15" s="430"/>
    </row>
    <row r="16" spans="1:72" s="20" customFormat="1" ht="16.5" thickTop="1" thickBot="1">
      <c r="A16" s="215">
        <v>2</v>
      </c>
      <c r="B16" s="381">
        <v>321205216</v>
      </c>
      <c r="C16" s="501" t="s">
        <v>663</v>
      </c>
      <c r="D16" s="98">
        <v>0</v>
      </c>
      <c r="E16" s="98">
        <v>1.5</v>
      </c>
      <c r="F16" s="98">
        <v>1</v>
      </c>
      <c r="G16" s="98">
        <v>2</v>
      </c>
      <c r="H16" s="90"/>
      <c r="I16" s="90"/>
      <c r="J16" s="133"/>
      <c r="K16" s="98">
        <v>2.5</v>
      </c>
      <c r="L16" s="98">
        <v>1</v>
      </c>
      <c r="M16" s="98">
        <v>2</v>
      </c>
      <c r="N16" s="98">
        <v>2</v>
      </c>
      <c r="O16" s="89"/>
      <c r="P16" s="89"/>
      <c r="Q16" s="133"/>
      <c r="R16" s="126">
        <v>0.5</v>
      </c>
      <c r="S16" s="126">
        <v>0.5</v>
      </c>
      <c r="T16" s="126">
        <v>1</v>
      </c>
      <c r="U16" s="83"/>
      <c r="V16" s="89"/>
      <c r="W16" s="89"/>
      <c r="X16" s="133"/>
      <c r="Y16" s="84"/>
      <c r="Z16" s="89"/>
      <c r="AA16" s="89"/>
      <c r="AB16" s="90"/>
      <c r="AC16" s="90"/>
      <c r="AD16" s="90"/>
      <c r="AE16" s="126">
        <v>2</v>
      </c>
      <c r="AF16" s="132"/>
      <c r="AG16" s="90"/>
      <c r="AH16" s="90"/>
      <c r="AI16" s="90"/>
      <c r="AJ16" s="126">
        <v>1</v>
      </c>
      <c r="AK16" s="223">
        <v>2</v>
      </c>
      <c r="AL16" s="90"/>
      <c r="AM16" s="224"/>
      <c r="AN16" s="90"/>
      <c r="AO16" s="90"/>
      <c r="AP16" s="90"/>
      <c r="AQ16" s="90"/>
      <c r="AR16" s="90"/>
      <c r="AS16" s="144">
        <v>16.5</v>
      </c>
      <c r="AT16" s="144">
        <v>11</v>
      </c>
      <c r="AU16" s="144">
        <v>8.5</v>
      </c>
      <c r="AV16" s="144">
        <v>9.5</v>
      </c>
      <c r="AW16" s="144">
        <v>11.5</v>
      </c>
      <c r="AX16" s="132"/>
      <c r="AY16" s="90"/>
      <c r="AZ16" s="133"/>
      <c r="BA16" s="109">
        <f t="shared" ref="BA16:BA29" si="1">AT16+AM16+AF16+Y16+R16+K16+D16</f>
        <v>14</v>
      </c>
      <c r="BB16" s="109">
        <f t="shared" si="0"/>
        <v>11.5</v>
      </c>
      <c r="BC16" s="109">
        <f t="shared" si="0"/>
        <v>13.5</v>
      </c>
      <c r="BD16" s="109">
        <f t="shared" si="0"/>
        <v>15.5</v>
      </c>
      <c r="BE16" s="109">
        <f t="shared" si="0"/>
        <v>1</v>
      </c>
      <c r="BF16" s="109">
        <f t="shared" si="0"/>
        <v>2</v>
      </c>
      <c r="BG16" s="109">
        <f t="shared" si="0"/>
        <v>18.5</v>
      </c>
      <c r="BH16" s="113">
        <f>SUM(BA16:BG16)</f>
        <v>76</v>
      </c>
      <c r="BI16" s="134">
        <f>SUM(BK16:BQ16)</f>
        <v>3</v>
      </c>
      <c r="BJ16" s="135"/>
      <c r="BK16" s="136">
        <v>1</v>
      </c>
      <c r="BL16" s="136">
        <v>1</v>
      </c>
      <c r="BM16" s="136">
        <v>1</v>
      </c>
      <c r="BN16" s="136"/>
      <c r="BO16" s="136"/>
      <c r="BP16" s="136"/>
      <c r="BQ16" s="136"/>
      <c r="BR16" s="686" t="s">
        <v>47</v>
      </c>
      <c r="BS16" s="687"/>
    </row>
    <row r="17" spans="1:71" s="20" customFormat="1" ht="16.5" thickTop="1" thickBot="1">
      <c r="A17" s="215">
        <v>3</v>
      </c>
      <c r="B17" s="381">
        <v>321205334</v>
      </c>
      <c r="C17" s="501" t="s">
        <v>664</v>
      </c>
      <c r="D17" s="98">
        <v>1.5</v>
      </c>
      <c r="E17" s="98">
        <v>3</v>
      </c>
      <c r="F17" s="98">
        <v>2</v>
      </c>
      <c r="G17" s="98">
        <v>3</v>
      </c>
      <c r="H17" s="99"/>
      <c r="I17" s="99"/>
      <c r="J17" s="107"/>
      <c r="K17" s="98">
        <v>2.5</v>
      </c>
      <c r="L17" s="98">
        <v>1.5</v>
      </c>
      <c r="M17" s="98">
        <v>2</v>
      </c>
      <c r="N17" s="98">
        <v>2.5</v>
      </c>
      <c r="O17" s="89"/>
      <c r="P17" s="89"/>
      <c r="Q17" s="133"/>
      <c r="R17" s="126">
        <v>1</v>
      </c>
      <c r="S17" s="144">
        <v>0.5</v>
      </c>
      <c r="T17" s="126">
        <v>1</v>
      </c>
      <c r="U17" s="83"/>
      <c r="V17" s="89"/>
      <c r="W17" s="89"/>
      <c r="X17" s="133"/>
      <c r="Y17" s="84"/>
      <c r="Z17" s="89"/>
      <c r="AA17" s="89"/>
      <c r="AB17" s="90"/>
      <c r="AC17" s="90"/>
      <c r="AD17" s="90"/>
      <c r="AE17" s="126">
        <v>3</v>
      </c>
      <c r="AF17" s="132"/>
      <c r="AG17" s="90"/>
      <c r="AH17" s="90"/>
      <c r="AI17" s="90"/>
      <c r="AJ17" s="126">
        <v>0.5</v>
      </c>
      <c r="AK17" s="223">
        <v>1.5</v>
      </c>
      <c r="AL17" s="90"/>
      <c r="AM17" s="224"/>
      <c r="AN17" s="90"/>
      <c r="AO17" s="90"/>
      <c r="AP17" s="90"/>
      <c r="AQ17" s="90"/>
      <c r="AR17" s="90"/>
      <c r="AS17" s="144">
        <v>18.5</v>
      </c>
      <c r="AT17" s="144">
        <v>12.5</v>
      </c>
      <c r="AU17" s="144">
        <v>8.5</v>
      </c>
      <c r="AV17" s="144">
        <v>10</v>
      </c>
      <c r="AW17" s="144">
        <v>11.5</v>
      </c>
      <c r="AX17" s="132"/>
      <c r="AY17" s="90"/>
      <c r="AZ17" s="133"/>
      <c r="BA17" s="109">
        <f t="shared" si="1"/>
        <v>17.5</v>
      </c>
      <c r="BB17" s="109">
        <f t="shared" si="0"/>
        <v>13.5</v>
      </c>
      <c r="BC17" s="109">
        <f t="shared" si="0"/>
        <v>15</v>
      </c>
      <c r="BD17" s="109">
        <f t="shared" si="0"/>
        <v>17</v>
      </c>
      <c r="BE17" s="109">
        <f t="shared" si="0"/>
        <v>0.5</v>
      </c>
      <c r="BF17" s="109">
        <f t="shared" si="0"/>
        <v>1.5</v>
      </c>
      <c r="BG17" s="109">
        <f t="shared" si="0"/>
        <v>21.5</v>
      </c>
      <c r="BH17" s="113">
        <f t="shared" ref="BH17:BH29" si="2">SUM(BA17:BG17)</f>
        <v>86.5</v>
      </c>
      <c r="BI17" s="134">
        <f t="shared" ref="BI17:BI22" si="3">SUM(BK17:BQ17)</f>
        <v>4</v>
      </c>
      <c r="BJ17" s="135"/>
      <c r="BK17" s="136"/>
      <c r="BL17" s="136"/>
      <c r="BM17" s="136"/>
      <c r="BN17" s="136"/>
      <c r="BO17" s="136"/>
      <c r="BP17" s="136"/>
      <c r="BQ17" s="136">
        <v>4</v>
      </c>
      <c r="BR17" s="140"/>
      <c r="BS17" s="141" t="s">
        <v>57</v>
      </c>
    </row>
    <row r="18" spans="1:71" s="20" customFormat="1" ht="16.5" thickTop="1" thickBot="1">
      <c r="A18" s="215">
        <v>4</v>
      </c>
      <c r="B18" s="381">
        <v>321205416</v>
      </c>
      <c r="C18" s="501" t="s">
        <v>665</v>
      </c>
      <c r="D18" s="98">
        <v>1.5</v>
      </c>
      <c r="E18" s="98">
        <v>1.5</v>
      </c>
      <c r="F18" s="98">
        <v>1.5</v>
      </c>
      <c r="G18" s="98">
        <v>2</v>
      </c>
      <c r="H18" s="99"/>
      <c r="I18" s="99"/>
      <c r="J18" s="107"/>
      <c r="K18" s="98">
        <v>2.5</v>
      </c>
      <c r="L18" s="98">
        <v>1</v>
      </c>
      <c r="M18" s="98">
        <v>1</v>
      </c>
      <c r="N18" s="98">
        <v>2.5</v>
      </c>
      <c r="O18" s="89"/>
      <c r="P18" s="89"/>
      <c r="Q18" s="133"/>
      <c r="R18" s="126">
        <v>0.5</v>
      </c>
      <c r="S18" s="126">
        <v>1</v>
      </c>
      <c r="T18" s="126">
        <v>0.5</v>
      </c>
      <c r="U18" s="83"/>
      <c r="V18" s="89"/>
      <c r="W18" s="89"/>
      <c r="X18" s="133"/>
      <c r="Y18" s="84"/>
      <c r="Z18" s="89"/>
      <c r="AA18" s="89"/>
      <c r="AB18" s="90"/>
      <c r="AC18" s="90"/>
      <c r="AD18" s="90"/>
      <c r="AE18" s="126">
        <v>3.5</v>
      </c>
      <c r="AF18" s="132"/>
      <c r="AG18" s="90"/>
      <c r="AH18" s="90"/>
      <c r="AI18" s="90"/>
      <c r="AJ18" s="126">
        <v>1</v>
      </c>
      <c r="AK18" s="223">
        <v>2</v>
      </c>
      <c r="AL18" s="90"/>
      <c r="AM18" s="224"/>
      <c r="AN18" s="90"/>
      <c r="AO18" s="90"/>
      <c r="AP18" s="90"/>
      <c r="AQ18" s="90"/>
      <c r="AR18" s="90"/>
      <c r="AS18" s="144">
        <v>16</v>
      </c>
      <c r="AT18" s="144">
        <v>8.5</v>
      </c>
      <c r="AU18" s="144">
        <v>4.5</v>
      </c>
      <c r="AV18" s="144">
        <v>7</v>
      </c>
      <c r="AW18" s="144">
        <v>10</v>
      </c>
      <c r="AX18" s="132"/>
      <c r="AY18" s="90"/>
      <c r="AZ18" s="133"/>
      <c r="BA18" s="109">
        <f t="shared" si="1"/>
        <v>13</v>
      </c>
      <c r="BB18" s="109">
        <f t="shared" si="0"/>
        <v>8</v>
      </c>
      <c r="BC18" s="109">
        <f t="shared" si="0"/>
        <v>10</v>
      </c>
      <c r="BD18" s="109">
        <f t="shared" si="0"/>
        <v>14.5</v>
      </c>
      <c r="BE18" s="109">
        <f t="shared" si="0"/>
        <v>1</v>
      </c>
      <c r="BF18" s="109">
        <f t="shared" si="0"/>
        <v>2</v>
      </c>
      <c r="BG18" s="109">
        <f t="shared" si="0"/>
        <v>19.5</v>
      </c>
      <c r="BH18" s="113">
        <f t="shared" si="2"/>
        <v>68</v>
      </c>
      <c r="BI18" s="134">
        <f>SUM(BK18:BQ18)</f>
        <v>3</v>
      </c>
      <c r="BJ18" s="135"/>
      <c r="BK18" s="136"/>
      <c r="BL18" s="136"/>
      <c r="BM18" s="136"/>
      <c r="BN18" s="136"/>
      <c r="BO18" s="136">
        <v>1</v>
      </c>
      <c r="BP18" s="136">
        <v>2</v>
      </c>
      <c r="BQ18" s="136"/>
      <c r="BR18" s="140"/>
      <c r="BS18" s="141" t="s">
        <v>142</v>
      </c>
    </row>
    <row r="19" spans="1:71" s="20" customFormat="1" ht="16.5" thickTop="1" thickBot="1">
      <c r="A19" s="215">
        <v>5</v>
      </c>
      <c r="B19" s="502">
        <v>321205503</v>
      </c>
      <c r="C19" s="503" t="s">
        <v>666</v>
      </c>
      <c r="D19" s="98">
        <v>1.5</v>
      </c>
      <c r="E19" s="98">
        <v>1.5</v>
      </c>
      <c r="F19" s="98">
        <v>1.5</v>
      </c>
      <c r="G19" s="98">
        <v>2</v>
      </c>
      <c r="H19" s="99"/>
      <c r="I19" s="99"/>
      <c r="J19" s="217"/>
      <c r="K19" s="98">
        <v>2</v>
      </c>
      <c r="L19" s="98">
        <v>1</v>
      </c>
      <c r="M19" s="98">
        <v>2</v>
      </c>
      <c r="N19" s="98">
        <v>2</v>
      </c>
      <c r="O19" s="89"/>
      <c r="P19" s="89"/>
      <c r="Q19" s="133"/>
      <c r="R19" s="126">
        <v>1</v>
      </c>
      <c r="S19" s="126">
        <v>0.5</v>
      </c>
      <c r="T19" s="126">
        <v>0.5</v>
      </c>
      <c r="U19" s="83"/>
      <c r="V19" s="89"/>
      <c r="W19" s="89"/>
      <c r="X19" s="133"/>
      <c r="Y19" s="84"/>
      <c r="Z19" s="89"/>
      <c r="AA19" s="89"/>
      <c r="AB19" s="90"/>
      <c r="AC19" s="90"/>
      <c r="AD19" s="90"/>
      <c r="AE19" s="126">
        <v>3</v>
      </c>
      <c r="AF19" s="132"/>
      <c r="AG19" s="90"/>
      <c r="AH19" s="90"/>
      <c r="AI19" s="90"/>
      <c r="AJ19" s="126">
        <v>1</v>
      </c>
      <c r="AK19" s="144">
        <v>1.5</v>
      </c>
      <c r="AL19" s="90"/>
      <c r="AM19" s="224"/>
      <c r="AN19" s="90"/>
      <c r="AO19" s="90"/>
      <c r="AP19" s="90"/>
      <c r="AQ19" s="90"/>
      <c r="AR19" s="90"/>
      <c r="AS19" s="144">
        <v>13</v>
      </c>
      <c r="AT19" s="144">
        <v>10</v>
      </c>
      <c r="AU19" s="144">
        <v>6.5</v>
      </c>
      <c r="AV19" s="144">
        <v>8</v>
      </c>
      <c r="AW19" s="144">
        <v>11.5</v>
      </c>
      <c r="AX19" s="132"/>
      <c r="AY19" s="90"/>
      <c r="AZ19" s="133"/>
      <c r="BA19" s="109">
        <f t="shared" si="1"/>
        <v>14.5</v>
      </c>
      <c r="BB19" s="109">
        <f t="shared" si="0"/>
        <v>9.5</v>
      </c>
      <c r="BC19" s="109">
        <f t="shared" si="0"/>
        <v>12</v>
      </c>
      <c r="BD19" s="109">
        <f t="shared" si="0"/>
        <v>15.5</v>
      </c>
      <c r="BE19" s="109">
        <f t="shared" si="0"/>
        <v>1</v>
      </c>
      <c r="BF19" s="109">
        <f t="shared" si="0"/>
        <v>1.5</v>
      </c>
      <c r="BG19" s="109">
        <f t="shared" si="0"/>
        <v>16</v>
      </c>
      <c r="BH19" s="113">
        <f t="shared" si="2"/>
        <v>70</v>
      </c>
      <c r="BI19" s="134">
        <f t="shared" si="3"/>
        <v>10</v>
      </c>
      <c r="BJ19" s="135"/>
      <c r="BK19" s="136">
        <v>2</v>
      </c>
      <c r="BL19" s="136">
        <v>3</v>
      </c>
      <c r="BM19" s="136">
        <v>2</v>
      </c>
      <c r="BN19" s="136">
        <v>3</v>
      </c>
      <c r="BO19" s="136"/>
      <c r="BP19" s="136"/>
      <c r="BQ19" s="136"/>
      <c r="BR19" s="688" t="s">
        <v>43</v>
      </c>
      <c r="BS19" s="689"/>
    </row>
    <row r="20" spans="1:71" s="20" customFormat="1" ht="16.5" thickTop="1" thickBot="1">
      <c r="A20" s="215">
        <v>6</v>
      </c>
      <c r="B20" s="381">
        <v>321205566</v>
      </c>
      <c r="C20" s="501" t="s">
        <v>667</v>
      </c>
      <c r="D20" s="98">
        <v>1</v>
      </c>
      <c r="E20" s="98">
        <v>1.5</v>
      </c>
      <c r="F20" s="98">
        <v>2</v>
      </c>
      <c r="G20" s="98">
        <v>1</v>
      </c>
      <c r="H20" s="90"/>
      <c r="I20" s="90"/>
      <c r="J20" s="133"/>
      <c r="K20" s="98">
        <v>2</v>
      </c>
      <c r="L20" s="98">
        <v>1</v>
      </c>
      <c r="M20" s="98">
        <v>2</v>
      </c>
      <c r="N20" s="98">
        <v>2</v>
      </c>
      <c r="O20" s="89"/>
      <c r="P20" s="89"/>
      <c r="Q20" s="133"/>
      <c r="R20" s="144">
        <v>0.5</v>
      </c>
      <c r="S20" s="144">
        <v>0.5</v>
      </c>
      <c r="T20" s="126">
        <v>1</v>
      </c>
      <c r="U20" s="83"/>
      <c r="V20" s="89"/>
      <c r="W20" s="89"/>
      <c r="X20" s="133"/>
      <c r="Y20" s="84"/>
      <c r="Z20" s="89"/>
      <c r="AA20" s="89"/>
      <c r="AB20" s="90"/>
      <c r="AC20" s="90"/>
      <c r="AD20" s="90"/>
      <c r="AE20" s="126">
        <v>3</v>
      </c>
      <c r="AF20" s="132"/>
      <c r="AG20" s="90"/>
      <c r="AH20" s="90"/>
      <c r="AI20" s="90"/>
      <c r="AJ20" s="126">
        <v>0.5</v>
      </c>
      <c r="AK20" s="223">
        <v>2</v>
      </c>
      <c r="AL20" s="90"/>
      <c r="AM20" s="224"/>
      <c r="AN20" s="90"/>
      <c r="AO20" s="90"/>
      <c r="AP20" s="90"/>
      <c r="AQ20" s="90"/>
      <c r="AR20" s="90"/>
      <c r="AS20" s="144">
        <v>19</v>
      </c>
      <c r="AT20" s="144">
        <v>6.5</v>
      </c>
      <c r="AU20" s="144">
        <v>2</v>
      </c>
      <c r="AV20" s="144">
        <v>6.5</v>
      </c>
      <c r="AW20" s="144">
        <v>8</v>
      </c>
      <c r="AX20" s="132"/>
      <c r="AY20" s="90"/>
      <c r="AZ20" s="133"/>
      <c r="BA20" s="109">
        <f t="shared" si="1"/>
        <v>10</v>
      </c>
      <c r="BB20" s="109">
        <f t="shared" si="0"/>
        <v>5</v>
      </c>
      <c r="BC20" s="109">
        <f t="shared" si="0"/>
        <v>11.5</v>
      </c>
      <c r="BD20" s="109">
        <f t="shared" si="0"/>
        <v>11</v>
      </c>
      <c r="BE20" s="109">
        <f t="shared" si="0"/>
        <v>0.5</v>
      </c>
      <c r="BF20" s="109">
        <f t="shared" si="0"/>
        <v>2</v>
      </c>
      <c r="BG20" s="109">
        <f t="shared" si="0"/>
        <v>22</v>
      </c>
      <c r="BH20" s="113">
        <f t="shared" si="2"/>
        <v>62</v>
      </c>
      <c r="BI20" s="134">
        <f t="shared" si="3"/>
        <v>10</v>
      </c>
      <c r="BJ20" s="135"/>
      <c r="BK20" s="136">
        <v>3</v>
      </c>
      <c r="BL20" s="136">
        <v>2</v>
      </c>
      <c r="BM20" s="136">
        <v>2</v>
      </c>
      <c r="BN20" s="136">
        <v>3</v>
      </c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381">
        <v>321205572</v>
      </c>
      <c r="C21" s="501" t="s">
        <v>668</v>
      </c>
      <c r="D21" s="98">
        <v>1.5</v>
      </c>
      <c r="E21" s="98">
        <v>1.5</v>
      </c>
      <c r="F21" s="98">
        <v>1.5</v>
      </c>
      <c r="G21" s="98">
        <v>0.5</v>
      </c>
      <c r="H21" s="99"/>
      <c r="I21" s="99"/>
      <c r="J21" s="217"/>
      <c r="K21" s="98">
        <v>2.5</v>
      </c>
      <c r="L21" s="98">
        <v>1</v>
      </c>
      <c r="M21" s="98">
        <v>2</v>
      </c>
      <c r="N21" s="98">
        <v>2.5</v>
      </c>
      <c r="O21" s="89"/>
      <c r="P21" s="89"/>
      <c r="Q21" s="133"/>
      <c r="R21" s="126">
        <v>1</v>
      </c>
      <c r="S21" s="126">
        <v>1</v>
      </c>
      <c r="T21" s="126">
        <v>0.5</v>
      </c>
      <c r="U21" s="83"/>
      <c r="V21" s="89"/>
      <c r="W21" s="89"/>
      <c r="X21" s="133"/>
      <c r="Y21" s="84"/>
      <c r="Z21" s="89"/>
      <c r="AA21" s="89"/>
      <c r="AB21" s="90"/>
      <c r="AC21" s="90"/>
      <c r="AD21" s="90"/>
      <c r="AE21" s="126">
        <v>2</v>
      </c>
      <c r="AF21" s="132"/>
      <c r="AG21" s="90"/>
      <c r="AH21" s="90"/>
      <c r="AI21" s="90"/>
      <c r="AJ21" s="144">
        <v>0.5</v>
      </c>
      <c r="AK21" s="223">
        <v>1</v>
      </c>
      <c r="AL21" s="90"/>
      <c r="AM21" s="224"/>
      <c r="AN21" s="90"/>
      <c r="AO21" s="90"/>
      <c r="AP21" s="90"/>
      <c r="AQ21" s="90"/>
      <c r="AR21" s="90"/>
      <c r="AS21" s="144">
        <v>17.5</v>
      </c>
      <c r="AT21" s="144">
        <v>11.5</v>
      </c>
      <c r="AU21" s="144">
        <v>7</v>
      </c>
      <c r="AV21" s="144">
        <v>7.5</v>
      </c>
      <c r="AW21" s="144">
        <v>9.5</v>
      </c>
      <c r="AX21" s="132"/>
      <c r="AY21" s="90"/>
      <c r="AZ21" s="133"/>
      <c r="BA21" s="109">
        <f t="shared" si="1"/>
        <v>16.5</v>
      </c>
      <c r="BB21" s="109">
        <f t="shared" si="0"/>
        <v>10.5</v>
      </c>
      <c r="BC21" s="109">
        <f t="shared" si="0"/>
        <v>11.5</v>
      </c>
      <c r="BD21" s="109">
        <f t="shared" si="0"/>
        <v>12.5</v>
      </c>
      <c r="BE21" s="109">
        <f t="shared" si="0"/>
        <v>0.5</v>
      </c>
      <c r="BF21" s="109">
        <f t="shared" si="0"/>
        <v>1</v>
      </c>
      <c r="BG21" s="109">
        <f t="shared" si="0"/>
        <v>19.5</v>
      </c>
      <c r="BH21" s="113">
        <f t="shared" si="2"/>
        <v>72</v>
      </c>
      <c r="BI21" s="134">
        <f t="shared" si="3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6.5" thickTop="1" thickBot="1">
      <c r="A22" s="215">
        <v>8</v>
      </c>
      <c r="B22" s="381">
        <v>321205681</v>
      </c>
      <c r="C22" s="501" t="s">
        <v>669</v>
      </c>
      <c r="D22" s="98">
        <v>0.5</v>
      </c>
      <c r="E22" s="98">
        <v>2.5</v>
      </c>
      <c r="F22" s="98">
        <v>2.5</v>
      </c>
      <c r="G22" s="98">
        <v>2.5</v>
      </c>
      <c r="H22" s="99"/>
      <c r="I22" s="99"/>
      <c r="J22" s="217"/>
      <c r="K22" s="98">
        <v>2.5</v>
      </c>
      <c r="L22" s="98">
        <v>1.5</v>
      </c>
      <c r="M22" s="98">
        <v>1.5</v>
      </c>
      <c r="N22" s="98">
        <v>1.5</v>
      </c>
      <c r="O22" s="89"/>
      <c r="P22" s="89"/>
      <c r="Q22" s="133"/>
      <c r="R22" s="144">
        <v>1</v>
      </c>
      <c r="S22" s="144">
        <v>0.5</v>
      </c>
      <c r="T22" s="144">
        <v>1</v>
      </c>
      <c r="U22" s="83"/>
      <c r="V22" s="89"/>
      <c r="W22" s="89"/>
      <c r="X22" s="133"/>
      <c r="Y22" s="84"/>
      <c r="Z22" s="89"/>
      <c r="AA22" s="89"/>
      <c r="AB22" s="90"/>
      <c r="AC22" s="90"/>
      <c r="AD22" s="90"/>
      <c r="AE22" s="144">
        <v>3</v>
      </c>
      <c r="AF22" s="132"/>
      <c r="AG22" s="90"/>
      <c r="AH22" s="90"/>
      <c r="AI22" s="90"/>
      <c r="AJ22" s="144">
        <v>0.5</v>
      </c>
      <c r="AK22" s="144">
        <v>1.5</v>
      </c>
      <c r="AL22" s="90"/>
      <c r="AM22" s="224"/>
      <c r="AN22" s="90"/>
      <c r="AO22" s="90"/>
      <c r="AP22" s="90"/>
      <c r="AQ22" s="90"/>
      <c r="AR22" s="90"/>
      <c r="AS22" s="144">
        <v>15</v>
      </c>
      <c r="AT22" s="144">
        <v>11.5</v>
      </c>
      <c r="AU22" s="144">
        <v>6</v>
      </c>
      <c r="AV22" s="144">
        <v>6.5</v>
      </c>
      <c r="AW22" s="144">
        <v>9</v>
      </c>
      <c r="AX22" s="132"/>
      <c r="AY22" s="90"/>
      <c r="AZ22" s="133"/>
      <c r="BA22" s="109">
        <f t="shared" si="1"/>
        <v>15.5</v>
      </c>
      <c r="BB22" s="109">
        <f t="shared" si="0"/>
        <v>10.5</v>
      </c>
      <c r="BC22" s="109">
        <f t="shared" si="0"/>
        <v>11.5</v>
      </c>
      <c r="BD22" s="109">
        <f t="shared" si="0"/>
        <v>13</v>
      </c>
      <c r="BE22" s="109">
        <f t="shared" si="0"/>
        <v>0.5</v>
      </c>
      <c r="BF22" s="109">
        <f t="shared" si="0"/>
        <v>1.5</v>
      </c>
      <c r="BG22" s="109">
        <f t="shared" si="0"/>
        <v>18</v>
      </c>
      <c r="BH22" s="113">
        <f t="shared" si="2"/>
        <v>70.5</v>
      </c>
      <c r="BI22" s="134">
        <f t="shared" si="3"/>
        <v>50</v>
      </c>
      <c r="BJ22" s="154"/>
      <c r="BK22" s="160">
        <v>14</v>
      </c>
      <c r="BL22" s="160">
        <v>11</v>
      </c>
      <c r="BM22" s="160">
        <v>11</v>
      </c>
      <c r="BN22" s="161">
        <v>14</v>
      </c>
      <c r="BO22" s="161"/>
      <c r="BP22" s="161"/>
      <c r="BQ22" s="163"/>
      <c r="BR22" s="688" t="s">
        <v>65</v>
      </c>
      <c r="BS22" s="689"/>
    </row>
    <row r="23" spans="1:71" s="20" customFormat="1" ht="16.5" thickTop="1" thickBot="1">
      <c r="A23" s="215">
        <v>9</v>
      </c>
      <c r="B23" s="381">
        <v>322205933</v>
      </c>
      <c r="C23" s="501" t="s">
        <v>670</v>
      </c>
      <c r="D23" s="98">
        <v>0</v>
      </c>
      <c r="E23" s="98">
        <v>3</v>
      </c>
      <c r="F23" s="98">
        <v>2</v>
      </c>
      <c r="G23" s="98">
        <v>3</v>
      </c>
      <c r="H23" s="90"/>
      <c r="I23" s="90"/>
      <c r="J23" s="133"/>
      <c r="K23" s="98">
        <v>3</v>
      </c>
      <c r="L23" s="98">
        <v>1.5</v>
      </c>
      <c r="M23" s="98">
        <v>1.5</v>
      </c>
      <c r="N23" s="98">
        <v>2</v>
      </c>
      <c r="O23" s="89"/>
      <c r="P23" s="89"/>
      <c r="Q23" s="133"/>
      <c r="R23" s="144">
        <v>1</v>
      </c>
      <c r="S23" s="144">
        <v>1</v>
      </c>
      <c r="T23" s="144">
        <v>1</v>
      </c>
      <c r="U23" s="83"/>
      <c r="V23" s="89"/>
      <c r="W23" s="89"/>
      <c r="X23" s="133"/>
      <c r="Y23" s="84"/>
      <c r="Z23" s="89"/>
      <c r="AA23" s="89"/>
      <c r="AB23" s="90"/>
      <c r="AC23" s="90"/>
      <c r="AD23" s="90"/>
      <c r="AE23" s="144">
        <v>2</v>
      </c>
      <c r="AF23" s="132"/>
      <c r="AG23" s="90"/>
      <c r="AH23" s="90"/>
      <c r="AI23" s="90"/>
      <c r="AJ23" s="144">
        <v>0.5</v>
      </c>
      <c r="AK23" s="144">
        <v>1</v>
      </c>
      <c r="AL23" s="90"/>
      <c r="AM23" s="224"/>
      <c r="AN23" s="90"/>
      <c r="AO23" s="90"/>
      <c r="AP23" s="90"/>
      <c r="AQ23" s="90"/>
      <c r="AR23" s="90"/>
      <c r="AS23" s="144">
        <v>18</v>
      </c>
      <c r="AT23" s="144">
        <v>7.5</v>
      </c>
      <c r="AU23" s="144">
        <v>4.5</v>
      </c>
      <c r="AV23" s="144">
        <v>8.5</v>
      </c>
      <c r="AW23" s="144">
        <v>10.5</v>
      </c>
      <c r="AX23" s="132"/>
      <c r="AY23" s="90"/>
      <c r="AZ23" s="133"/>
      <c r="BA23" s="109">
        <f t="shared" si="1"/>
        <v>11.5</v>
      </c>
      <c r="BB23" s="109">
        <f t="shared" si="0"/>
        <v>10</v>
      </c>
      <c r="BC23" s="109">
        <f t="shared" si="0"/>
        <v>13</v>
      </c>
      <c r="BD23" s="109">
        <f t="shared" si="0"/>
        <v>15.5</v>
      </c>
      <c r="BE23" s="109">
        <f t="shared" si="0"/>
        <v>0.5</v>
      </c>
      <c r="BF23" s="109">
        <f t="shared" si="0"/>
        <v>1</v>
      </c>
      <c r="BG23" s="109">
        <f t="shared" si="0"/>
        <v>20</v>
      </c>
      <c r="BH23" s="113">
        <f t="shared" si="2"/>
        <v>71.5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6.5" thickTop="1" thickBot="1">
      <c r="A24" s="215">
        <v>10</v>
      </c>
      <c r="B24" s="381">
        <v>322206064</v>
      </c>
      <c r="C24" s="501" t="s">
        <v>671</v>
      </c>
      <c r="D24" s="98">
        <v>0.5</v>
      </c>
      <c r="E24" s="98">
        <v>1.5</v>
      </c>
      <c r="F24" s="98">
        <v>1.5</v>
      </c>
      <c r="G24" s="98">
        <v>1</v>
      </c>
      <c r="H24" s="90"/>
      <c r="I24" s="90"/>
      <c r="J24" s="133"/>
      <c r="K24" s="98">
        <v>2.5</v>
      </c>
      <c r="L24" s="98">
        <v>2</v>
      </c>
      <c r="M24" s="98">
        <v>2</v>
      </c>
      <c r="N24" s="98">
        <v>2</v>
      </c>
      <c r="O24" s="89"/>
      <c r="P24" s="89"/>
      <c r="Q24" s="133"/>
      <c r="R24" s="144">
        <v>0.5</v>
      </c>
      <c r="S24" s="144">
        <v>0.5</v>
      </c>
      <c r="T24" s="144">
        <v>0.5</v>
      </c>
      <c r="U24" s="83"/>
      <c r="V24" s="89"/>
      <c r="W24" s="89"/>
      <c r="X24" s="133"/>
      <c r="Y24" s="84"/>
      <c r="Z24" s="89"/>
      <c r="AA24" s="89"/>
      <c r="AB24" s="90"/>
      <c r="AC24" s="90"/>
      <c r="AD24" s="90"/>
      <c r="AE24" s="126">
        <v>3</v>
      </c>
      <c r="AF24" s="132"/>
      <c r="AG24" s="90"/>
      <c r="AH24" s="90"/>
      <c r="AI24" s="90"/>
      <c r="AJ24" s="144">
        <v>1</v>
      </c>
      <c r="AK24" s="144">
        <v>2</v>
      </c>
      <c r="AL24" s="90"/>
      <c r="AM24" s="224"/>
      <c r="AN24" s="90"/>
      <c r="AO24" s="90"/>
      <c r="AP24" s="90"/>
      <c r="AQ24" s="90"/>
      <c r="AR24" s="90"/>
      <c r="AS24" s="144">
        <v>13</v>
      </c>
      <c r="AT24" s="144">
        <v>0</v>
      </c>
      <c r="AU24" s="144">
        <v>0</v>
      </c>
      <c r="AV24" s="144">
        <v>0</v>
      </c>
      <c r="AW24" s="144">
        <v>0</v>
      </c>
      <c r="AX24" s="132"/>
      <c r="AY24" s="90"/>
      <c r="AZ24" s="133"/>
      <c r="BA24" s="109">
        <f t="shared" si="1"/>
        <v>3.5</v>
      </c>
      <c r="BB24" s="109">
        <f t="shared" si="0"/>
        <v>4</v>
      </c>
      <c r="BC24" s="109">
        <f t="shared" si="0"/>
        <v>4</v>
      </c>
      <c r="BD24" s="109">
        <f t="shared" si="0"/>
        <v>3</v>
      </c>
      <c r="BE24" s="109">
        <f t="shared" si="0"/>
        <v>1</v>
      </c>
      <c r="BF24" s="109">
        <f t="shared" si="0"/>
        <v>2</v>
      </c>
      <c r="BG24" s="109">
        <f t="shared" si="0"/>
        <v>16</v>
      </c>
      <c r="BH24" s="113">
        <f t="shared" si="2"/>
        <v>33.5</v>
      </c>
      <c r="BI24" s="170">
        <f>SUM(BI16:BI22)</f>
        <v>100</v>
      </c>
      <c r="BJ24" s="171"/>
      <c r="BK24" s="172">
        <f>SUM(BK16:BK23)</f>
        <v>20</v>
      </c>
      <c r="BL24" s="172">
        <f t="shared" ref="BL24:BQ24" si="4">SUM(BL16:BL23)</f>
        <v>17</v>
      </c>
      <c r="BM24" s="172">
        <f t="shared" si="4"/>
        <v>16</v>
      </c>
      <c r="BN24" s="172">
        <f t="shared" si="4"/>
        <v>20</v>
      </c>
      <c r="BO24" s="172">
        <f t="shared" si="4"/>
        <v>1</v>
      </c>
      <c r="BP24" s="172">
        <f t="shared" si="4"/>
        <v>2</v>
      </c>
      <c r="BQ24" s="172">
        <f t="shared" si="4"/>
        <v>24</v>
      </c>
      <c r="BR24" s="692" t="s">
        <v>68</v>
      </c>
      <c r="BS24" s="693"/>
    </row>
    <row r="25" spans="1:71" s="20" customFormat="1" ht="16.5" thickTop="1" thickBot="1">
      <c r="A25" s="215">
        <v>11</v>
      </c>
      <c r="B25" s="381">
        <v>331202577</v>
      </c>
      <c r="C25" s="501" t="s">
        <v>672</v>
      </c>
      <c r="D25" s="98">
        <v>1.5</v>
      </c>
      <c r="E25" s="98">
        <v>3</v>
      </c>
      <c r="F25" s="98">
        <v>2</v>
      </c>
      <c r="G25" s="98">
        <v>2.5</v>
      </c>
      <c r="H25" s="90"/>
      <c r="I25" s="90"/>
      <c r="J25" s="133"/>
      <c r="K25" s="98">
        <v>3</v>
      </c>
      <c r="L25" s="98">
        <v>1</v>
      </c>
      <c r="M25" s="98">
        <v>1.5</v>
      </c>
      <c r="N25" s="98">
        <v>1.5</v>
      </c>
      <c r="O25" s="89"/>
      <c r="P25" s="89"/>
      <c r="Q25" s="133"/>
      <c r="R25" s="126">
        <v>1</v>
      </c>
      <c r="S25" s="126">
        <v>1</v>
      </c>
      <c r="T25" s="126">
        <v>0.5</v>
      </c>
      <c r="U25" s="83"/>
      <c r="V25" s="89"/>
      <c r="W25" s="89"/>
      <c r="X25" s="133"/>
      <c r="Y25" s="84"/>
      <c r="Z25" s="89"/>
      <c r="AA25" s="89"/>
      <c r="AB25" s="90"/>
      <c r="AC25" s="90"/>
      <c r="AD25" s="90"/>
      <c r="AE25" s="126">
        <v>3.5</v>
      </c>
      <c r="AF25" s="132"/>
      <c r="AG25" s="90"/>
      <c r="AH25" s="90"/>
      <c r="AI25" s="90"/>
      <c r="AJ25" s="126">
        <v>1</v>
      </c>
      <c r="AK25" s="223">
        <v>2</v>
      </c>
      <c r="AL25" s="90"/>
      <c r="AM25" s="224"/>
      <c r="AN25" s="90"/>
      <c r="AO25" s="90"/>
      <c r="AP25" s="90"/>
      <c r="AQ25" s="90"/>
      <c r="AR25" s="90"/>
      <c r="AS25" s="144">
        <v>13</v>
      </c>
      <c r="AT25" s="144">
        <v>13.5</v>
      </c>
      <c r="AU25" s="144">
        <v>7.5</v>
      </c>
      <c r="AV25" s="144">
        <v>9.5</v>
      </c>
      <c r="AW25" s="144">
        <v>11.5</v>
      </c>
      <c r="AX25" s="132"/>
      <c r="AY25" s="90"/>
      <c r="AZ25" s="133"/>
      <c r="BA25" s="109">
        <f t="shared" si="1"/>
        <v>19</v>
      </c>
      <c r="BB25" s="109">
        <f t="shared" si="0"/>
        <v>12.5</v>
      </c>
      <c r="BC25" s="109">
        <f t="shared" si="0"/>
        <v>13.5</v>
      </c>
      <c r="BD25" s="109">
        <f t="shared" si="0"/>
        <v>15.5</v>
      </c>
      <c r="BE25" s="109">
        <f t="shared" si="0"/>
        <v>1</v>
      </c>
      <c r="BF25" s="109">
        <f t="shared" si="0"/>
        <v>2</v>
      </c>
      <c r="BG25" s="109">
        <f t="shared" si="0"/>
        <v>16.5</v>
      </c>
      <c r="BH25" s="113">
        <f t="shared" si="2"/>
        <v>80</v>
      </c>
    </row>
    <row r="26" spans="1:71" s="20" customFormat="1" ht="16.5" thickTop="1" thickBot="1">
      <c r="A26" s="215">
        <v>12</v>
      </c>
      <c r="B26" s="381">
        <v>331202716</v>
      </c>
      <c r="C26" s="501" t="s">
        <v>673</v>
      </c>
      <c r="D26" s="98">
        <v>1.5</v>
      </c>
      <c r="E26" s="98">
        <v>2.5</v>
      </c>
      <c r="F26" s="98">
        <v>2</v>
      </c>
      <c r="G26" s="98">
        <v>3</v>
      </c>
      <c r="H26" s="90"/>
      <c r="I26" s="90"/>
      <c r="J26" s="133"/>
      <c r="K26" s="98">
        <v>3</v>
      </c>
      <c r="L26" s="98">
        <v>1.5</v>
      </c>
      <c r="M26" s="98">
        <v>2</v>
      </c>
      <c r="N26" s="98">
        <v>2.5</v>
      </c>
      <c r="O26" s="89"/>
      <c r="P26" s="89"/>
      <c r="Q26" s="133"/>
      <c r="R26" s="126">
        <v>0.5</v>
      </c>
      <c r="S26" s="126">
        <v>0.5</v>
      </c>
      <c r="T26" s="126">
        <v>1</v>
      </c>
      <c r="U26" s="83"/>
      <c r="V26" s="89"/>
      <c r="W26" s="89"/>
      <c r="X26" s="133"/>
      <c r="Y26" s="84"/>
      <c r="Z26" s="89"/>
      <c r="AA26" s="89"/>
      <c r="AB26" s="90"/>
      <c r="AC26" s="90"/>
      <c r="AD26" s="90"/>
      <c r="AE26" s="126">
        <v>4</v>
      </c>
      <c r="AF26" s="132"/>
      <c r="AG26" s="90"/>
      <c r="AH26" s="90"/>
      <c r="AI26" s="90"/>
      <c r="AJ26" s="126">
        <v>1</v>
      </c>
      <c r="AK26" s="223">
        <v>1.5</v>
      </c>
      <c r="AL26" s="90"/>
      <c r="AM26" s="224"/>
      <c r="AN26" s="90"/>
      <c r="AO26" s="90"/>
      <c r="AP26" s="90"/>
      <c r="AQ26" s="90"/>
      <c r="AR26" s="90"/>
      <c r="AS26" s="144">
        <v>16</v>
      </c>
      <c r="AT26" s="144">
        <v>13.5</v>
      </c>
      <c r="AU26" s="144">
        <v>9.5</v>
      </c>
      <c r="AV26" s="144">
        <v>10</v>
      </c>
      <c r="AW26" s="144">
        <v>12</v>
      </c>
      <c r="AX26" s="132"/>
      <c r="AY26" s="90"/>
      <c r="AZ26" s="133"/>
      <c r="BA26" s="109">
        <f t="shared" si="1"/>
        <v>18.5</v>
      </c>
      <c r="BB26" s="109">
        <f t="shared" si="0"/>
        <v>14</v>
      </c>
      <c r="BC26" s="109">
        <f t="shared" si="0"/>
        <v>15</v>
      </c>
      <c r="BD26" s="109">
        <f t="shared" si="0"/>
        <v>17.5</v>
      </c>
      <c r="BE26" s="109">
        <f t="shared" si="0"/>
        <v>1</v>
      </c>
      <c r="BF26" s="109">
        <f t="shared" si="0"/>
        <v>1.5</v>
      </c>
      <c r="BG26" s="109">
        <f t="shared" si="0"/>
        <v>20</v>
      </c>
      <c r="BH26" s="113">
        <f t="shared" si="2"/>
        <v>87.5</v>
      </c>
      <c r="BI26" s="694" t="s">
        <v>71</v>
      </c>
      <c r="BJ26" s="695"/>
      <c r="BK26" s="695"/>
      <c r="BL26" s="695"/>
      <c r="BM26" s="695"/>
      <c r="BN26" s="695"/>
      <c r="BO26" s="418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381">
        <v>341204170</v>
      </c>
      <c r="C27" s="501" t="s">
        <v>674</v>
      </c>
      <c r="D27" s="98">
        <v>2</v>
      </c>
      <c r="E27" s="98">
        <v>2.5</v>
      </c>
      <c r="F27" s="98">
        <v>2</v>
      </c>
      <c r="G27" s="98">
        <v>3</v>
      </c>
      <c r="H27" s="99"/>
      <c r="I27" s="99"/>
      <c r="J27" s="217"/>
      <c r="K27" s="98">
        <v>3</v>
      </c>
      <c r="L27" s="98">
        <v>1</v>
      </c>
      <c r="M27" s="98">
        <v>2</v>
      </c>
      <c r="N27" s="98">
        <v>2.5</v>
      </c>
      <c r="O27" s="89"/>
      <c r="P27" s="89"/>
      <c r="Q27" s="133"/>
      <c r="R27" s="144">
        <v>0.5</v>
      </c>
      <c r="S27" s="144">
        <v>0.5</v>
      </c>
      <c r="T27" s="144">
        <v>1</v>
      </c>
      <c r="U27" s="83"/>
      <c r="V27" s="89"/>
      <c r="W27" s="89"/>
      <c r="X27" s="133"/>
      <c r="Y27" s="84"/>
      <c r="Z27" s="89"/>
      <c r="AA27" s="89"/>
      <c r="AB27" s="90"/>
      <c r="AC27" s="90"/>
      <c r="AD27" s="90"/>
      <c r="AE27" s="144">
        <v>2.5</v>
      </c>
      <c r="AF27" s="132"/>
      <c r="AG27" s="90"/>
      <c r="AH27" s="90"/>
      <c r="AI27" s="90"/>
      <c r="AJ27" s="144">
        <v>1</v>
      </c>
      <c r="AK27" s="144">
        <v>2</v>
      </c>
      <c r="AL27" s="90"/>
      <c r="AM27" s="224"/>
      <c r="AN27" s="90"/>
      <c r="AO27" s="90"/>
      <c r="AP27" s="90"/>
      <c r="AQ27" s="90"/>
      <c r="AR27" s="90"/>
      <c r="AS27" s="144">
        <v>20</v>
      </c>
      <c r="AT27" s="144">
        <v>11.5</v>
      </c>
      <c r="AU27" s="144">
        <v>9</v>
      </c>
      <c r="AV27" s="144">
        <v>7</v>
      </c>
      <c r="AW27" s="144">
        <v>9.5</v>
      </c>
      <c r="AX27" s="132"/>
      <c r="AY27" s="90"/>
      <c r="AZ27" s="133"/>
      <c r="BA27" s="109">
        <f t="shared" si="1"/>
        <v>17</v>
      </c>
      <c r="BB27" s="109">
        <f t="shared" si="0"/>
        <v>13</v>
      </c>
      <c r="BC27" s="109">
        <f t="shared" si="0"/>
        <v>12</v>
      </c>
      <c r="BD27" s="109">
        <f t="shared" si="0"/>
        <v>15</v>
      </c>
      <c r="BE27" s="109">
        <f t="shared" si="0"/>
        <v>1</v>
      </c>
      <c r="BF27" s="109">
        <f t="shared" si="0"/>
        <v>2</v>
      </c>
      <c r="BG27" s="109">
        <f t="shared" si="0"/>
        <v>22.5</v>
      </c>
      <c r="BH27" s="113">
        <f t="shared" si="2"/>
        <v>82.5</v>
      </c>
      <c r="BI27" s="696"/>
      <c r="BJ27" s="697"/>
      <c r="BK27" s="697"/>
      <c r="BL27" s="697"/>
      <c r="BM27" s="697"/>
      <c r="BN27" s="697"/>
      <c r="BO27" s="419"/>
      <c r="BP27" s="697"/>
      <c r="BQ27" s="697"/>
      <c r="BR27" s="697"/>
      <c r="BS27" s="699"/>
    </row>
    <row r="28" spans="1:71" s="20" customFormat="1" ht="16.5" thickTop="1" thickBot="1">
      <c r="A28" s="215">
        <v>14</v>
      </c>
      <c r="B28" s="381">
        <v>341206075</v>
      </c>
      <c r="C28" s="501" t="s">
        <v>675</v>
      </c>
      <c r="D28" s="98">
        <v>1</v>
      </c>
      <c r="E28" s="98">
        <v>3</v>
      </c>
      <c r="F28" s="98">
        <v>2</v>
      </c>
      <c r="G28" s="98">
        <v>2.5</v>
      </c>
      <c r="H28" s="90"/>
      <c r="I28" s="90"/>
      <c r="J28" s="133"/>
      <c r="K28" s="98">
        <v>2.5</v>
      </c>
      <c r="L28" s="98">
        <v>1.5</v>
      </c>
      <c r="M28" s="98">
        <v>2</v>
      </c>
      <c r="N28" s="98">
        <v>1.5</v>
      </c>
      <c r="O28" s="89"/>
      <c r="P28" s="89"/>
      <c r="Q28" s="133"/>
      <c r="R28" s="126">
        <v>1</v>
      </c>
      <c r="S28" s="126">
        <v>1</v>
      </c>
      <c r="T28" s="126">
        <v>1</v>
      </c>
      <c r="U28" s="83"/>
      <c r="V28" s="89"/>
      <c r="W28" s="89"/>
      <c r="X28" s="133"/>
      <c r="Y28" s="84"/>
      <c r="Z28" s="89"/>
      <c r="AA28" s="89"/>
      <c r="AB28" s="90"/>
      <c r="AC28" s="90"/>
      <c r="AD28" s="90"/>
      <c r="AE28" s="126">
        <v>2.5</v>
      </c>
      <c r="AF28" s="132"/>
      <c r="AG28" s="90"/>
      <c r="AH28" s="90"/>
      <c r="AI28" s="90"/>
      <c r="AJ28" s="126">
        <v>1</v>
      </c>
      <c r="AK28" s="223">
        <v>2</v>
      </c>
      <c r="AL28" s="90"/>
      <c r="AM28" s="224"/>
      <c r="AN28" s="90"/>
      <c r="AO28" s="90"/>
      <c r="AP28" s="90"/>
      <c r="AQ28" s="90"/>
      <c r="AR28" s="90"/>
      <c r="AS28" s="144">
        <v>18</v>
      </c>
      <c r="AT28" s="144">
        <v>11.5</v>
      </c>
      <c r="AU28" s="144">
        <v>5</v>
      </c>
      <c r="AV28" s="144">
        <v>8</v>
      </c>
      <c r="AW28" s="144">
        <v>11.5</v>
      </c>
      <c r="AX28" s="132"/>
      <c r="AY28" s="90"/>
      <c r="AZ28" s="133"/>
      <c r="BA28" s="109">
        <f t="shared" si="1"/>
        <v>16</v>
      </c>
      <c r="BB28" s="109">
        <f t="shared" si="0"/>
        <v>10.5</v>
      </c>
      <c r="BC28" s="109">
        <f t="shared" si="0"/>
        <v>13</v>
      </c>
      <c r="BD28" s="109">
        <f t="shared" si="0"/>
        <v>15.5</v>
      </c>
      <c r="BE28" s="109">
        <f t="shared" si="0"/>
        <v>1</v>
      </c>
      <c r="BF28" s="109">
        <f t="shared" si="0"/>
        <v>2</v>
      </c>
      <c r="BG28" s="109">
        <f t="shared" si="0"/>
        <v>20.5</v>
      </c>
      <c r="BH28" s="113">
        <f t="shared" si="2"/>
        <v>78.5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6.5" thickTop="1" thickBot="1">
      <c r="A29" s="215">
        <v>15</v>
      </c>
      <c r="B29" s="381">
        <v>351205772</v>
      </c>
      <c r="C29" s="501" t="s">
        <v>676</v>
      </c>
      <c r="D29" s="98">
        <v>2</v>
      </c>
      <c r="E29" s="98">
        <v>3</v>
      </c>
      <c r="F29" s="98">
        <v>2</v>
      </c>
      <c r="G29" s="98">
        <v>3</v>
      </c>
      <c r="H29" s="90"/>
      <c r="I29" s="90"/>
      <c r="J29" s="133"/>
      <c r="K29" s="98">
        <v>3</v>
      </c>
      <c r="L29" s="98">
        <v>1.5</v>
      </c>
      <c r="M29" s="98">
        <v>2</v>
      </c>
      <c r="N29" s="98">
        <v>3</v>
      </c>
      <c r="O29" s="89"/>
      <c r="P29" s="89"/>
      <c r="Q29" s="133"/>
      <c r="R29" s="144">
        <v>1</v>
      </c>
      <c r="S29" s="126">
        <v>0.5</v>
      </c>
      <c r="T29" s="144">
        <v>1</v>
      </c>
      <c r="U29" s="83"/>
      <c r="V29" s="89"/>
      <c r="W29" s="89"/>
      <c r="X29" s="133"/>
      <c r="Y29" s="84"/>
      <c r="Z29" s="89"/>
      <c r="AA29" s="89"/>
      <c r="AB29" s="90"/>
      <c r="AC29" s="90"/>
      <c r="AD29" s="90"/>
      <c r="AE29" s="126">
        <v>4</v>
      </c>
      <c r="AF29" s="132"/>
      <c r="AG29" s="90"/>
      <c r="AH29" s="90"/>
      <c r="AI29" s="90"/>
      <c r="AJ29" s="144">
        <v>1</v>
      </c>
      <c r="AK29" s="144">
        <v>2</v>
      </c>
      <c r="AL29" s="90"/>
      <c r="AM29" s="224"/>
      <c r="AN29" s="90"/>
      <c r="AO29" s="90"/>
      <c r="AP29" s="90"/>
      <c r="AQ29" s="90"/>
      <c r="AR29" s="90"/>
      <c r="AS29" s="144">
        <v>20</v>
      </c>
      <c r="AT29" s="144">
        <v>13</v>
      </c>
      <c r="AU29" s="144">
        <v>10</v>
      </c>
      <c r="AV29" s="144">
        <v>9</v>
      </c>
      <c r="AW29" s="144">
        <v>14</v>
      </c>
      <c r="AX29" s="132"/>
      <c r="AY29" s="90"/>
      <c r="AZ29" s="133"/>
      <c r="BA29" s="109">
        <f t="shared" si="1"/>
        <v>19</v>
      </c>
      <c r="BB29" s="109">
        <f t="shared" si="0"/>
        <v>15</v>
      </c>
      <c r="BC29" s="109">
        <f t="shared" si="0"/>
        <v>14</v>
      </c>
      <c r="BD29" s="109">
        <f t="shared" si="0"/>
        <v>20</v>
      </c>
      <c r="BE29" s="109">
        <f t="shared" si="0"/>
        <v>1</v>
      </c>
      <c r="BF29" s="109">
        <f t="shared" si="0"/>
        <v>2</v>
      </c>
      <c r="BG29" s="109">
        <f t="shared" si="0"/>
        <v>24</v>
      </c>
      <c r="BH29" s="113">
        <f t="shared" si="2"/>
        <v>95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thickTop="1" thickBot="1">
      <c r="A30" s="700" t="s">
        <v>115</v>
      </c>
      <c r="B30" s="701"/>
      <c r="C30" s="702"/>
      <c r="D30" s="187">
        <f t="shared" ref="D30:AI30" si="5">(SUM(D15:D29))/$BO$10</f>
        <v>1.1333333333333333</v>
      </c>
      <c r="E30" s="187">
        <f t="shared" si="5"/>
        <v>2.2000000000000002</v>
      </c>
      <c r="F30" s="187">
        <f t="shared" si="5"/>
        <v>1.8</v>
      </c>
      <c r="G30" s="187">
        <f t="shared" si="5"/>
        <v>2.1333333333333333</v>
      </c>
      <c r="H30" s="187">
        <f t="shared" si="5"/>
        <v>0</v>
      </c>
      <c r="I30" s="187">
        <f t="shared" si="5"/>
        <v>0</v>
      </c>
      <c r="J30" s="187">
        <f t="shared" si="5"/>
        <v>0</v>
      </c>
      <c r="K30" s="188">
        <f t="shared" si="5"/>
        <v>2.5333333333333332</v>
      </c>
      <c r="L30" s="188">
        <f t="shared" si="5"/>
        <v>1.2666666666666666</v>
      </c>
      <c r="M30" s="188">
        <f t="shared" si="5"/>
        <v>1.8</v>
      </c>
      <c r="N30" s="188">
        <f t="shared" si="5"/>
        <v>2.1333333333333333</v>
      </c>
      <c r="O30" s="188">
        <f t="shared" si="5"/>
        <v>0</v>
      </c>
      <c r="P30" s="188">
        <f t="shared" si="5"/>
        <v>0</v>
      </c>
      <c r="Q30" s="188">
        <f t="shared" si="5"/>
        <v>0</v>
      </c>
      <c r="R30" s="188">
        <f t="shared" si="5"/>
        <v>0.8</v>
      </c>
      <c r="S30" s="188">
        <f t="shared" si="5"/>
        <v>0.66666666666666663</v>
      </c>
      <c r="T30" s="188">
        <f t="shared" si="5"/>
        <v>0.76666666666666672</v>
      </c>
      <c r="U30" s="188">
        <f t="shared" si="5"/>
        <v>0</v>
      </c>
      <c r="V30" s="188">
        <f t="shared" si="5"/>
        <v>0</v>
      </c>
      <c r="W30" s="188">
        <f t="shared" si="5"/>
        <v>0</v>
      </c>
      <c r="X30" s="188">
        <f t="shared" si="5"/>
        <v>0</v>
      </c>
      <c r="Y30" s="188">
        <f t="shared" si="5"/>
        <v>0</v>
      </c>
      <c r="Z30" s="188">
        <f t="shared" si="5"/>
        <v>0</v>
      </c>
      <c r="AA30" s="188">
        <f t="shared" si="5"/>
        <v>0</v>
      </c>
      <c r="AB30" s="188">
        <f t="shared" si="5"/>
        <v>0</v>
      </c>
      <c r="AC30" s="188">
        <f t="shared" si="5"/>
        <v>0</v>
      </c>
      <c r="AD30" s="188">
        <f t="shared" si="5"/>
        <v>0</v>
      </c>
      <c r="AE30" s="188">
        <f t="shared" si="5"/>
        <v>2.9333333333333331</v>
      </c>
      <c r="AF30" s="188">
        <f t="shared" si="5"/>
        <v>0</v>
      </c>
      <c r="AG30" s="188">
        <f t="shared" si="5"/>
        <v>0</v>
      </c>
      <c r="AH30" s="188">
        <f t="shared" si="5"/>
        <v>0</v>
      </c>
      <c r="AI30" s="188">
        <f t="shared" si="5"/>
        <v>0</v>
      </c>
      <c r="AJ30" s="188">
        <f t="shared" ref="AJ30:BG30" si="6">(SUM(AJ15:AJ29))/$BO$10</f>
        <v>0.8</v>
      </c>
      <c r="AK30" s="188">
        <f t="shared" si="6"/>
        <v>1.6666666666666667</v>
      </c>
      <c r="AL30" s="188">
        <f t="shared" si="6"/>
        <v>0</v>
      </c>
      <c r="AM30" s="188">
        <f t="shared" si="6"/>
        <v>0</v>
      </c>
      <c r="AN30" s="188">
        <f t="shared" si="6"/>
        <v>0</v>
      </c>
      <c r="AO30" s="188">
        <f t="shared" si="6"/>
        <v>0</v>
      </c>
      <c r="AP30" s="188">
        <f t="shared" si="6"/>
        <v>0</v>
      </c>
      <c r="AQ30" s="188">
        <f t="shared" si="6"/>
        <v>0</v>
      </c>
      <c r="AR30" s="188">
        <f t="shared" si="6"/>
        <v>0</v>
      </c>
      <c r="AS30" s="188">
        <f t="shared" si="6"/>
        <v>16.600000000000001</v>
      </c>
      <c r="AT30" s="188">
        <f t="shared" si="6"/>
        <v>9.9</v>
      </c>
      <c r="AU30" s="188">
        <f t="shared" si="6"/>
        <v>6.2666666666666666</v>
      </c>
      <c r="AV30" s="188">
        <f t="shared" si="6"/>
        <v>7.7</v>
      </c>
      <c r="AW30" s="188">
        <f t="shared" si="6"/>
        <v>9.8666666666666671</v>
      </c>
      <c r="AX30" s="188">
        <f t="shared" si="6"/>
        <v>0</v>
      </c>
      <c r="AY30" s="188">
        <f t="shared" si="6"/>
        <v>0</v>
      </c>
      <c r="AZ30" s="188">
        <f t="shared" si="6"/>
        <v>0</v>
      </c>
      <c r="BA30" s="190">
        <f t="shared" si="6"/>
        <v>14.366666666666667</v>
      </c>
      <c r="BB30" s="190">
        <f t="shared" si="6"/>
        <v>10.4</v>
      </c>
      <c r="BC30" s="190">
        <f t="shared" si="6"/>
        <v>12.066666666666666</v>
      </c>
      <c r="BD30" s="190">
        <f t="shared" si="6"/>
        <v>14.133333333333333</v>
      </c>
      <c r="BE30" s="190">
        <f t="shared" si="6"/>
        <v>0.8</v>
      </c>
      <c r="BF30" s="190">
        <f t="shared" si="6"/>
        <v>1.6666666666666667</v>
      </c>
      <c r="BG30" s="190">
        <f t="shared" si="6"/>
        <v>19.533333333333335</v>
      </c>
      <c r="BH30" s="113"/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thickTop="1" thickBot="1">
      <c r="A31" s="703" t="s">
        <v>116</v>
      </c>
      <c r="B31" s="704"/>
      <c r="C31" s="705"/>
      <c r="D31" s="191">
        <f t="shared" ref="D31:J31" si="7">D30/BK19</f>
        <v>0.56666666666666665</v>
      </c>
      <c r="E31" s="191">
        <f t="shared" si="7"/>
        <v>0.73333333333333339</v>
      </c>
      <c r="F31" s="191">
        <f t="shared" si="7"/>
        <v>0.9</v>
      </c>
      <c r="G31" s="191">
        <f t="shared" si="7"/>
        <v>0.71111111111111114</v>
      </c>
      <c r="H31" s="191" t="e">
        <f t="shared" si="7"/>
        <v>#DIV/0!</v>
      </c>
      <c r="I31" s="191" t="e">
        <f t="shared" si="7"/>
        <v>#DIV/0!</v>
      </c>
      <c r="J31" s="191" t="e">
        <f t="shared" si="7"/>
        <v>#DIV/0!</v>
      </c>
      <c r="K31" s="191">
        <f t="shared" ref="K31:Q31" si="8">K30/BK20</f>
        <v>0.84444444444444444</v>
      </c>
      <c r="L31" s="191">
        <f t="shared" si="8"/>
        <v>0.6333333333333333</v>
      </c>
      <c r="M31" s="191">
        <f t="shared" si="8"/>
        <v>0.9</v>
      </c>
      <c r="N31" s="191">
        <f t="shared" si="8"/>
        <v>0.71111111111111114</v>
      </c>
      <c r="O31" s="191" t="e">
        <f t="shared" si="8"/>
        <v>#DIV/0!</v>
      </c>
      <c r="P31" s="191" t="e">
        <f t="shared" si="8"/>
        <v>#DIV/0!</v>
      </c>
      <c r="Q31" s="191" t="e">
        <f t="shared" si="8"/>
        <v>#DIV/0!</v>
      </c>
      <c r="R31" s="191">
        <f t="shared" ref="R31:X31" si="9">R30/BK16</f>
        <v>0.8</v>
      </c>
      <c r="S31" s="191">
        <f t="shared" si="9"/>
        <v>0.66666666666666663</v>
      </c>
      <c r="T31" s="191">
        <f t="shared" si="9"/>
        <v>0.76666666666666672</v>
      </c>
      <c r="U31" s="191" t="e">
        <f t="shared" si="9"/>
        <v>#DIV/0!</v>
      </c>
      <c r="V31" s="191" t="e">
        <f t="shared" si="9"/>
        <v>#DIV/0!</v>
      </c>
      <c r="W31" s="191" t="e">
        <f t="shared" si="9"/>
        <v>#DIV/0!</v>
      </c>
      <c r="X31" s="191" t="e">
        <f t="shared" si="9"/>
        <v>#DIV/0!</v>
      </c>
      <c r="Y31" s="192" t="e">
        <f t="shared" ref="Y31:AE31" si="10">Y30/BK17</f>
        <v>#DIV/0!</v>
      </c>
      <c r="Z31" s="192" t="e">
        <f t="shared" si="10"/>
        <v>#DIV/0!</v>
      </c>
      <c r="AA31" s="192" t="e">
        <f t="shared" si="10"/>
        <v>#DIV/0!</v>
      </c>
      <c r="AB31" s="192" t="e">
        <f t="shared" si="10"/>
        <v>#DIV/0!</v>
      </c>
      <c r="AC31" s="192" t="e">
        <f t="shared" si="10"/>
        <v>#DIV/0!</v>
      </c>
      <c r="AD31" s="192" t="e">
        <f t="shared" si="10"/>
        <v>#DIV/0!</v>
      </c>
      <c r="AE31" s="192">
        <f t="shared" si="10"/>
        <v>0.73333333333333328</v>
      </c>
      <c r="AF31" s="193" t="e">
        <f t="shared" ref="AF31:AL31" si="11">AF30/BK18</f>
        <v>#DIV/0!</v>
      </c>
      <c r="AG31" s="193" t="e">
        <f t="shared" si="11"/>
        <v>#DIV/0!</v>
      </c>
      <c r="AH31" s="193" t="e">
        <f t="shared" si="11"/>
        <v>#DIV/0!</v>
      </c>
      <c r="AI31" s="193" t="e">
        <f t="shared" si="11"/>
        <v>#DIV/0!</v>
      </c>
      <c r="AJ31" s="193">
        <f t="shared" si="11"/>
        <v>0.8</v>
      </c>
      <c r="AK31" s="193">
        <f t="shared" si="11"/>
        <v>0.83333333333333337</v>
      </c>
      <c r="AL31" s="193" t="e">
        <f t="shared" si="11"/>
        <v>#DIV/0!</v>
      </c>
      <c r="AM31" s="194" t="e">
        <f t="shared" ref="AM31:AS31" si="12">AM30/BK21</f>
        <v>#DIV/0!</v>
      </c>
      <c r="AN31" s="194" t="e">
        <f t="shared" si="12"/>
        <v>#DIV/0!</v>
      </c>
      <c r="AO31" s="194" t="e">
        <f t="shared" si="12"/>
        <v>#DIV/0!</v>
      </c>
      <c r="AP31" s="194" t="e">
        <f t="shared" si="12"/>
        <v>#DIV/0!</v>
      </c>
      <c r="AQ31" s="194" t="e">
        <f t="shared" si="12"/>
        <v>#DIV/0!</v>
      </c>
      <c r="AR31" s="194" t="e">
        <f t="shared" si="12"/>
        <v>#DIV/0!</v>
      </c>
      <c r="AS31" s="194">
        <f t="shared" si="12"/>
        <v>0.83000000000000007</v>
      </c>
      <c r="AT31" s="195">
        <f t="shared" ref="AT31:AZ31" si="13">AT30/BK22</f>
        <v>0.70714285714285718</v>
      </c>
      <c r="AU31" s="195">
        <f t="shared" si="13"/>
        <v>0.5696969696969697</v>
      </c>
      <c r="AV31" s="195">
        <f t="shared" si="13"/>
        <v>0.70000000000000007</v>
      </c>
      <c r="AW31" s="195">
        <f t="shared" si="13"/>
        <v>0.70476190476190481</v>
      </c>
      <c r="AX31" s="195" t="e">
        <f t="shared" si="13"/>
        <v>#DIV/0!</v>
      </c>
      <c r="AY31" s="195" t="e">
        <f t="shared" si="13"/>
        <v>#DIV/0!</v>
      </c>
      <c r="AZ31" s="195" t="e">
        <f t="shared" si="13"/>
        <v>#DIV/0!</v>
      </c>
      <c r="BA31" s="196">
        <f t="shared" ref="BA31:BG31" si="14">BA30/BK24</f>
        <v>0.71833333333333338</v>
      </c>
      <c r="BB31" s="196">
        <f t="shared" si="14"/>
        <v>0.61176470588235299</v>
      </c>
      <c r="BC31" s="196">
        <f t="shared" si="14"/>
        <v>0.75416666666666665</v>
      </c>
      <c r="BD31" s="196">
        <f t="shared" si="14"/>
        <v>0.70666666666666667</v>
      </c>
      <c r="BE31" s="196">
        <f t="shared" si="14"/>
        <v>0.8</v>
      </c>
      <c r="BF31" s="196">
        <f t="shared" si="14"/>
        <v>0.83333333333333337</v>
      </c>
      <c r="BG31" s="196">
        <f t="shared" si="14"/>
        <v>0.81388888888888899</v>
      </c>
      <c r="BH31" s="197"/>
      <c r="BI31" s="680"/>
      <c r="BJ31" s="681"/>
      <c r="BK31" s="681"/>
      <c r="BL31" s="681"/>
      <c r="BM31" s="681"/>
      <c r="BN31" s="681"/>
      <c r="BO31" s="681"/>
      <c r="BP31" s="681"/>
      <c r="BQ31" s="681"/>
      <c r="BR31" s="681"/>
      <c r="BS31" s="682"/>
    </row>
    <row r="32" spans="1:71" s="20" customFormat="1" ht="13.5" thickTop="1">
      <c r="B32" s="198"/>
      <c r="L32" s="199"/>
      <c r="BA32" s="200"/>
      <c r="BC32" s="201"/>
      <c r="BE32" s="201"/>
      <c r="BF32" s="201"/>
      <c r="BG32" s="201"/>
    </row>
    <row r="33" spans="1:72" s="20" customFormat="1" ht="12.75">
      <c r="A33" s="706" t="s">
        <v>117</v>
      </c>
      <c r="B33" s="706"/>
      <c r="C33" s="707"/>
      <c r="D33" s="707"/>
      <c r="E33" s="707"/>
      <c r="F33" s="707"/>
      <c r="G33" s="707"/>
      <c r="H33" s="415"/>
      <c r="I33" s="415"/>
      <c r="J33" s="706"/>
      <c r="K33" s="706"/>
      <c r="L33" s="706"/>
      <c r="M33" s="706"/>
      <c r="N33" s="706"/>
      <c r="O33" s="706"/>
      <c r="P33" s="706"/>
      <c r="Q33" s="706"/>
      <c r="R33" s="706"/>
      <c r="S33" s="706"/>
      <c r="T33" s="706"/>
      <c r="U33" s="706"/>
      <c r="V33" s="706"/>
      <c r="W33" s="706"/>
      <c r="X33" s="706"/>
      <c r="Z33" s="204"/>
      <c r="AA33" s="709" t="s">
        <v>201</v>
      </c>
      <c r="AB33" s="709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O33" s="709"/>
      <c r="AP33" s="709"/>
      <c r="AQ33" s="709"/>
      <c r="AR33" s="709"/>
      <c r="AS33" s="709"/>
      <c r="AT33" s="709"/>
      <c r="AU33" s="709"/>
      <c r="AV33" s="709"/>
      <c r="AW33" s="709"/>
      <c r="AX33" s="709"/>
      <c r="AY33" s="709"/>
      <c r="AZ33" s="709"/>
      <c r="BA33" s="709"/>
      <c r="BB33" s="709"/>
      <c r="BC33" s="709"/>
      <c r="BD33" s="709"/>
      <c r="BE33" s="709"/>
      <c r="BF33" s="709"/>
      <c r="BG33" s="709"/>
      <c r="BH33" s="708"/>
      <c r="BI33" s="708"/>
      <c r="BJ33" s="708"/>
      <c r="BK33" s="708"/>
      <c r="BL33" s="708"/>
      <c r="BM33" s="708"/>
      <c r="BN33" s="708"/>
      <c r="BO33" s="411"/>
      <c r="BP33" s="706" t="s">
        <v>120</v>
      </c>
      <c r="BQ33" s="706"/>
      <c r="BR33" s="706"/>
      <c r="BS33" s="706"/>
    </row>
    <row r="34" spans="1:72" s="20" customFormat="1" ht="12.75">
      <c r="B34" s="198"/>
    </row>
    <row r="35" spans="1:72" s="20" customFormat="1" ht="12.75">
      <c r="B35" s="412" t="s">
        <v>121</v>
      </c>
      <c r="G35" s="709" t="s">
        <v>122</v>
      </c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709"/>
      <c r="S35" s="709"/>
      <c r="T35" s="709"/>
      <c r="U35" s="709"/>
      <c r="V35" s="709"/>
      <c r="W35" s="709"/>
      <c r="AE35" s="710" t="s">
        <v>202</v>
      </c>
      <c r="AF35" s="710"/>
      <c r="AG35" s="710"/>
      <c r="AH35" s="710"/>
      <c r="AI35" s="710"/>
      <c r="AJ35" s="710"/>
      <c r="AK35" s="710"/>
      <c r="AL35" s="710"/>
      <c r="AM35" s="710"/>
      <c r="AN35" s="710"/>
      <c r="AO35" s="710"/>
      <c r="AP35" s="710"/>
      <c r="AQ35" s="710"/>
      <c r="AR35" s="710"/>
      <c r="AS35" s="710"/>
      <c r="AT35" s="710"/>
      <c r="AU35" s="710"/>
      <c r="AV35" s="710"/>
      <c r="AW35" s="710"/>
      <c r="AX35" s="710"/>
      <c r="AY35" s="710"/>
      <c r="AZ35" s="710"/>
      <c r="BA35" s="710"/>
      <c r="BB35" s="710"/>
      <c r="BC35" s="710"/>
      <c r="BD35" s="710"/>
      <c r="BE35" s="710"/>
      <c r="BF35" s="710"/>
      <c r="BG35" s="710"/>
      <c r="BN35" s="711" t="s">
        <v>124</v>
      </c>
      <c r="BO35" s="711"/>
      <c r="BP35" s="711"/>
      <c r="BQ35" s="711"/>
      <c r="BR35" s="711"/>
      <c r="BS35" s="204"/>
      <c r="BT35" s="204"/>
    </row>
    <row r="36" spans="1:72" s="20" customFormat="1" ht="12.75">
      <c r="B36" s="198"/>
    </row>
    <row r="37" spans="1:72" s="20" customFormat="1" ht="15" thickBot="1">
      <c r="B37" s="198"/>
      <c r="BH37" s="46"/>
      <c r="BI37" s="46"/>
      <c r="BJ37" s="46"/>
      <c r="BR37"/>
    </row>
    <row r="38" spans="1:72" s="20" customFormat="1" ht="15" thickTop="1">
      <c r="B38" s="198"/>
      <c r="BH38" s="430"/>
      <c r="BI38" s="430"/>
      <c r="BJ38" s="430"/>
      <c r="BK38" s="207" t="str">
        <f t="shared" ref="BK38:BQ38" si="15">BK15</f>
        <v>a1</v>
      </c>
      <c r="BL38" s="207" t="str">
        <f t="shared" si="15"/>
        <v>b1</v>
      </c>
      <c r="BM38" s="207" t="str">
        <f t="shared" si="15"/>
        <v>b2</v>
      </c>
      <c r="BN38" s="207" t="str">
        <f t="shared" si="15"/>
        <v>b3</v>
      </c>
      <c r="BO38" s="207" t="str">
        <f t="shared" si="15"/>
        <v>c2</v>
      </c>
      <c r="BP38" s="207" t="str">
        <f t="shared" si="15"/>
        <v>d2</v>
      </c>
      <c r="BQ38" s="207" t="str">
        <f t="shared" si="15"/>
        <v>e2</v>
      </c>
      <c r="BR38"/>
      <c r="BS38" s="208"/>
    </row>
    <row r="39" spans="1:72" s="20" customFormat="1">
      <c r="B39" s="198"/>
      <c r="BH39" s="209"/>
      <c r="BI39" s="210"/>
      <c r="BJ39" s="210"/>
      <c r="BK39" s="231">
        <v>0.2</v>
      </c>
      <c r="BL39" s="231">
        <v>0.2</v>
      </c>
      <c r="BM39" s="231">
        <v>0.2</v>
      </c>
      <c r="BN39" s="231">
        <v>0.2</v>
      </c>
      <c r="BO39" s="231">
        <v>0.2</v>
      </c>
      <c r="BP39" s="231">
        <v>0.2</v>
      </c>
      <c r="BQ39" s="231">
        <v>0.2</v>
      </c>
      <c r="BR39"/>
    </row>
    <row r="40" spans="1:72" s="20" customFormat="1">
      <c r="B40" s="198"/>
      <c r="BH40" s="46"/>
      <c r="BI40" s="212"/>
      <c r="BJ40" s="212"/>
      <c r="BK40" s="231">
        <v>0.8</v>
      </c>
      <c r="BL40" s="231">
        <v>0.8</v>
      </c>
      <c r="BM40" s="231">
        <v>0.8</v>
      </c>
      <c r="BN40" s="231">
        <v>0.8</v>
      </c>
      <c r="BO40" s="231">
        <v>0.8</v>
      </c>
      <c r="BP40" s="231">
        <v>0.8</v>
      </c>
      <c r="BQ40" s="231">
        <v>0.8</v>
      </c>
      <c r="BR40"/>
    </row>
    <row r="41" spans="1:72" s="20" customFormat="1" ht="15" customHeight="1" thickBot="1">
      <c r="B41" s="198"/>
      <c r="BE41"/>
      <c r="BK41" s="213">
        <f>BA31</f>
        <v>0.71833333333333338</v>
      </c>
      <c r="BL41" s="213">
        <f t="shared" ref="BL41:BQ41" si="16">BB31</f>
        <v>0.61176470588235299</v>
      </c>
      <c r="BM41" s="213">
        <f t="shared" si="16"/>
        <v>0.75416666666666665</v>
      </c>
      <c r="BN41" s="213">
        <f t="shared" si="16"/>
        <v>0.70666666666666667</v>
      </c>
      <c r="BO41" s="213">
        <f t="shared" si="16"/>
        <v>0.8</v>
      </c>
      <c r="BP41" s="213">
        <f t="shared" si="16"/>
        <v>0.83333333333333337</v>
      </c>
      <c r="BQ41" s="213">
        <f t="shared" si="16"/>
        <v>0.81388888888888899</v>
      </c>
      <c r="BR41"/>
    </row>
    <row r="42" spans="1:72" s="11" customFormat="1" ht="12" thickTop="1">
      <c r="B42" s="214"/>
    </row>
  </sheetData>
  <protectedRanges>
    <protectedRange sqref="AX21:AZ29 BH15:BH31 AZ32 B30:BG31 H21:J29 O21:Q29 S21:S29 V21:AR29" name="نطاق3"/>
    <protectedRange sqref="C33" name="نطاق4_1"/>
    <protectedRange sqref="BK41:BQ41 C28:C29" name="نطاق3_1"/>
    <protectedRange sqref="C15 C21:C23" name="نطاق3_1_1"/>
    <protectedRange sqref="C17:C19" name="نطاق3_1_1_1"/>
    <protectedRange sqref="B15" name="نطاق3_1_2"/>
    <protectedRange sqref="BA16:BG29 AX16:AZ20 D15:D29 H16:J20 E16:G29 O16:Q20 K16:N29 S16:S20 R16:R29 V16:AR20 T16:U29 E15:BG15 AS16:AW29" name="نطاق3_2"/>
    <protectedRange sqref="C10" name="نطاق2_1_1"/>
  </protectedRanges>
  <mergeCells count="60">
    <mergeCell ref="BH33:BN33"/>
    <mergeCell ref="BP33:BS33"/>
    <mergeCell ref="G35:W35"/>
    <mergeCell ref="AE35:BG35"/>
    <mergeCell ref="BN35:BR35"/>
    <mergeCell ref="AA33:BG33"/>
    <mergeCell ref="A30:C30"/>
    <mergeCell ref="A31:C31"/>
    <mergeCell ref="A33:B33"/>
    <mergeCell ref="C33:G33"/>
    <mergeCell ref="J33:X33"/>
    <mergeCell ref="BI29:BS31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4"/>
  <sheetViews>
    <sheetView rightToLeft="1" workbookViewId="0">
      <selection sqref="A1:XFD1048576"/>
    </sheetView>
  </sheetViews>
  <sheetFormatPr defaultRowHeight="15"/>
  <cols>
    <col min="1" max="1" width="6.25" customWidth="1"/>
    <col min="2" max="2" width="12.875" customWidth="1"/>
    <col min="3" max="3" width="34.25" customWidth="1"/>
    <col min="4" max="5" width="5.25" customWidth="1"/>
    <col min="6" max="6" width="9.625" customWidth="1"/>
    <col min="7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style="441" bestFit="1" customWidth="1"/>
    <col min="19" max="21" width="7" style="441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style="441" bestFit="1" customWidth="1"/>
    <col min="32" max="35" width="5.25" customWidth="1"/>
    <col min="36" max="37" width="5.25" style="441" customWidth="1"/>
    <col min="38" max="44" width="5.25" customWidth="1"/>
    <col min="45" max="45" width="5.25" style="441" customWidth="1"/>
    <col min="46" max="46" width="5.25" style="442" customWidth="1"/>
    <col min="47" max="49" width="5.25" style="441" customWidth="1"/>
    <col min="50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68" width="7" bestFit="1" customWidth="1"/>
    <col min="69" max="70" width="5.25" bestFit="1" customWidth="1"/>
  </cols>
  <sheetData>
    <row r="1" spans="1:72">
      <c r="A1" s="629" t="s">
        <v>0</v>
      </c>
      <c r="B1" s="629"/>
      <c r="C1" s="629"/>
      <c r="D1" s="629"/>
      <c r="E1" s="629"/>
      <c r="F1" s="629"/>
      <c r="G1" s="629"/>
      <c r="H1" s="432"/>
      <c r="I1" s="43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>
      <c r="A2" s="629" t="s">
        <v>1</v>
      </c>
      <c r="B2" s="629"/>
      <c r="C2" s="629"/>
      <c r="D2" s="629"/>
      <c r="E2" s="629"/>
      <c r="F2" s="629"/>
      <c r="G2" s="629"/>
      <c r="H2" s="432"/>
      <c r="I2" s="43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433"/>
      <c r="I3" s="433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3"/>
      <c r="S4" s="443"/>
      <c r="T4" s="443"/>
      <c r="U4" s="443"/>
      <c r="V4" s="7"/>
      <c r="W4" s="7"/>
      <c r="X4" s="7"/>
      <c r="Y4" s="7"/>
      <c r="Z4" s="7"/>
      <c r="AA4" s="7"/>
      <c r="AB4" s="7"/>
      <c r="AC4" s="7"/>
      <c r="AD4" s="7"/>
      <c r="AE4" s="443"/>
      <c r="AF4" s="7"/>
      <c r="AG4" s="7"/>
      <c r="AH4" s="7"/>
      <c r="AI4" s="7"/>
      <c r="AJ4" s="443"/>
      <c r="AK4" s="443"/>
      <c r="AL4" s="7"/>
      <c r="AM4" s="7"/>
      <c r="AN4" s="7"/>
      <c r="AO4" s="7"/>
      <c r="AP4" s="7"/>
      <c r="AQ4" s="7"/>
      <c r="AR4" s="7"/>
      <c r="AS4" s="443"/>
      <c r="AT4" s="444"/>
      <c r="AU4" s="443"/>
      <c r="AV4" s="443"/>
      <c r="AW4" s="443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445"/>
      <c r="S7" s="445"/>
      <c r="T7" s="445"/>
      <c r="U7" s="445"/>
      <c r="V7" s="10"/>
      <c r="W7" s="10"/>
      <c r="X7" s="10"/>
      <c r="Y7" s="10"/>
      <c r="Z7" s="10"/>
      <c r="AA7" s="10"/>
      <c r="AB7" s="10"/>
      <c r="AC7" s="10"/>
      <c r="AD7" s="10"/>
      <c r="AE7" s="445"/>
      <c r="AF7" s="10"/>
      <c r="AG7" s="10"/>
      <c r="AH7" s="10"/>
      <c r="AI7" s="10"/>
      <c r="AJ7" s="445"/>
      <c r="AK7" s="445"/>
      <c r="AL7" s="10"/>
      <c r="AM7" s="10"/>
      <c r="AN7" s="10"/>
      <c r="AO7" s="10"/>
      <c r="AP7" s="10"/>
      <c r="AQ7" s="10"/>
      <c r="AR7" s="10"/>
      <c r="AS7" s="445"/>
      <c r="AT7" s="446"/>
      <c r="AU7" s="445"/>
      <c r="AV7" s="445"/>
      <c r="AW7" s="445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44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447" t="s">
        <v>19</v>
      </c>
      <c r="AK8" s="44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AS8" s="448"/>
      <c r="AT8" s="449"/>
      <c r="AU8" s="448"/>
      <c r="AV8" s="448"/>
      <c r="AW8" s="448"/>
      <c r="BH8" s="635"/>
    </row>
    <row r="9" spans="1:72" s="20" customFormat="1" ht="20.25" customHeight="1" thickTop="1" thickBot="1">
      <c r="A9" s="637" t="s">
        <v>24</v>
      </c>
      <c r="B9" s="638"/>
      <c r="C9" s="504" t="s">
        <v>677</v>
      </c>
      <c r="D9" s="639" t="s">
        <v>678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 t="s">
        <v>28</v>
      </c>
      <c r="AF9" s="18"/>
      <c r="AG9" s="18"/>
      <c r="AH9" s="18"/>
      <c r="AI9" s="18" t="s">
        <v>28</v>
      </c>
      <c r="AJ9" s="450"/>
      <c r="AK9" s="450"/>
      <c r="AL9" s="18" t="s">
        <v>28</v>
      </c>
      <c r="AM9" s="18"/>
      <c r="AN9" s="636"/>
      <c r="AO9" s="636"/>
      <c r="AP9" s="636"/>
      <c r="AQ9" s="636"/>
      <c r="AS9" s="448"/>
      <c r="AT9" s="449"/>
      <c r="AU9" s="448"/>
      <c r="AV9" s="448"/>
      <c r="AW9" s="448"/>
      <c r="BH9" s="644"/>
      <c r="BI9" s="644"/>
      <c r="BJ9" s="644"/>
      <c r="BK9" s="644"/>
      <c r="BL9" s="431"/>
      <c r="BM9" s="431"/>
      <c r="BN9" s="26"/>
      <c r="BO9" s="26">
        <v>241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505" t="s">
        <v>679</v>
      </c>
      <c r="D10" s="654" t="s">
        <v>679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452"/>
      <c r="S10" s="452"/>
      <c r="T10" s="452"/>
      <c r="U10" s="452"/>
      <c r="V10" s="31"/>
      <c r="W10" s="31"/>
      <c r="X10" s="31"/>
      <c r="Y10" s="32"/>
      <c r="Z10" s="33"/>
      <c r="AA10" s="33"/>
      <c r="AB10" s="33"/>
      <c r="AC10" s="33"/>
      <c r="AD10" s="33"/>
      <c r="AE10" s="453"/>
      <c r="AF10" s="34"/>
      <c r="AG10" s="34"/>
      <c r="AH10" s="34"/>
      <c r="AI10" s="34"/>
      <c r="AJ10" s="453"/>
      <c r="AK10" s="453"/>
      <c r="AL10" s="34"/>
      <c r="AM10" s="34"/>
      <c r="AN10" s="34"/>
      <c r="AO10" s="34"/>
      <c r="AP10" s="34"/>
      <c r="AQ10" s="34"/>
      <c r="AR10" s="34"/>
      <c r="AS10" s="453"/>
      <c r="AT10" s="454"/>
      <c r="AU10" s="453"/>
      <c r="AV10" s="453"/>
      <c r="AW10" s="453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428"/>
      <c r="BM10" s="428"/>
      <c r="BN10" s="37"/>
      <c r="BO10" s="37">
        <v>10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680</v>
      </c>
      <c r="D11" s="647" t="s">
        <v>37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729">
        <f>D28</f>
        <v>0</v>
      </c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30"/>
      <c r="BP11" s="41"/>
      <c r="BQ11" s="651" t="s">
        <v>131</v>
      </c>
      <c r="BR11" s="651"/>
      <c r="BS11" s="651"/>
    </row>
    <row r="12" spans="1:72" s="20" customFormat="1" ht="14.25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29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681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55" t="s">
        <v>682</v>
      </c>
      <c r="AK13" s="455"/>
      <c r="AL13" s="48"/>
      <c r="AM13" s="49"/>
      <c r="AN13" s="50"/>
      <c r="AO13" s="50" t="s">
        <v>48</v>
      </c>
      <c r="AP13" s="50"/>
      <c r="AQ13" s="50"/>
      <c r="AR13" s="50"/>
      <c r="AS13" s="456"/>
      <c r="AT13" s="457"/>
      <c r="AU13" s="458"/>
      <c r="AV13" s="458" t="s">
        <v>49</v>
      </c>
      <c r="AW13" s="458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420"/>
      <c r="BP13" s="684" t="s">
        <v>52</v>
      </c>
      <c r="BQ13" s="684"/>
      <c r="BR13" s="684"/>
      <c r="BS13" s="685"/>
    </row>
    <row r="14" spans="1:72" s="20" customFormat="1" ht="14.25" thickTop="1" thickBot="1">
      <c r="A14" s="664"/>
      <c r="B14" s="664"/>
      <c r="C14" s="666"/>
      <c r="D14" s="421" t="s">
        <v>6</v>
      </c>
      <c r="E14" s="421" t="s">
        <v>7</v>
      </c>
      <c r="F14" s="422" t="s">
        <v>10</v>
      </c>
      <c r="G14" s="422" t="s">
        <v>11</v>
      </c>
      <c r="H14" s="423" t="s">
        <v>15</v>
      </c>
      <c r="I14" s="423" t="s">
        <v>19</v>
      </c>
      <c r="J14" s="424" t="s">
        <v>22</v>
      </c>
      <c r="K14" s="421" t="s">
        <v>6</v>
      </c>
      <c r="L14" s="421" t="s">
        <v>7</v>
      </c>
      <c r="M14" s="421" t="s">
        <v>10</v>
      </c>
      <c r="N14" s="421" t="s">
        <v>11</v>
      </c>
      <c r="O14" s="422" t="s">
        <v>15</v>
      </c>
      <c r="P14" s="422" t="s">
        <v>19</v>
      </c>
      <c r="Q14" s="424" t="s">
        <v>639</v>
      </c>
      <c r="R14" s="459" t="s">
        <v>6</v>
      </c>
      <c r="S14" s="459" t="s">
        <v>7</v>
      </c>
      <c r="T14" s="459" t="s">
        <v>10</v>
      </c>
      <c r="U14" s="459" t="s">
        <v>11</v>
      </c>
      <c r="V14" s="422" t="s">
        <v>15</v>
      </c>
      <c r="W14" s="422" t="s">
        <v>19</v>
      </c>
      <c r="X14" s="424" t="s">
        <v>639</v>
      </c>
      <c r="Y14" s="421" t="s">
        <v>6</v>
      </c>
      <c r="Z14" s="422" t="s">
        <v>7</v>
      </c>
      <c r="AA14" s="422" t="s">
        <v>10</v>
      </c>
      <c r="AB14" s="423" t="s">
        <v>12</v>
      </c>
      <c r="AC14" s="423" t="s">
        <v>15</v>
      </c>
      <c r="AD14" s="423" t="s">
        <v>19</v>
      </c>
      <c r="AE14" s="460" t="s">
        <v>639</v>
      </c>
      <c r="AF14" s="64" t="s">
        <v>6</v>
      </c>
      <c r="AG14" s="65" t="s">
        <v>7</v>
      </c>
      <c r="AH14" s="65" t="s">
        <v>11</v>
      </c>
      <c r="AI14" s="65" t="s">
        <v>12</v>
      </c>
      <c r="AJ14" s="461" t="s">
        <v>14</v>
      </c>
      <c r="AK14" s="461" t="s">
        <v>15</v>
      </c>
      <c r="AL14" s="65" t="s">
        <v>18</v>
      </c>
      <c r="AM14" s="64" t="s">
        <v>6</v>
      </c>
      <c r="AN14" s="65" t="s">
        <v>7</v>
      </c>
      <c r="AO14" s="65" t="s">
        <v>11</v>
      </c>
      <c r="AP14" s="65" t="s">
        <v>12</v>
      </c>
      <c r="AQ14" s="65" t="s">
        <v>15</v>
      </c>
      <c r="AR14" s="65" t="s">
        <v>19</v>
      </c>
      <c r="AS14" s="462" t="s">
        <v>639</v>
      </c>
      <c r="AT14" s="463" t="s">
        <v>6</v>
      </c>
      <c r="AU14" s="464" t="s">
        <v>7</v>
      </c>
      <c r="AV14" s="465" t="s">
        <v>10</v>
      </c>
      <c r="AW14" s="466" t="s">
        <v>11</v>
      </c>
      <c r="AX14" s="423" t="s">
        <v>15</v>
      </c>
      <c r="AY14" s="423" t="s">
        <v>19</v>
      </c>
      <c r="AZ14" s="424" t="s">
        <v>639</v>
      </c>
      <c r="BA14" s="434" t="s">
        <v>6</v>
      </c>
      <c r="BB14" s="68" t="s">
        <v>7</v>
      </c>
      <c r="BC14" s="434" t="s">
        <v>11</v>
      </c>
      <c r="BD14" s="69" t="s">
        <v>12</v>
      </c>
      <c r="BE14" s="423" t="s">
        <v>15</v>
      </c>
      <c r="BF14" s="423" t="s">
        <v>19</v>
      </c>
      <c r="BG14" s="424" t="s">
        <v>639</v>
      </c>
      <c r="BH14" s="57" t="s">
        <v>53</v>
      </c>
    </row>
    <row r="15" spans="1:72" s="20" customFormat="1" ht="16.5" thickTop="1" thickBot="1">
      <c r="A15" s="129">
        <v>1</v>
      </c>
      <c r="B15" s="506">
        <v>321205216</v>
      </c>
      <c r="C15" s="507" t="s">
        <v>683</v>
      </c>
      <c r="D15" s="98">
        <v>0.5</v>
      </c>
      <c r="E15" s="469">
        <v>1</v>
      </c>
      <c r="F15" s="98">
        <v>2.5</v>
      </c>
      <c r="G15" s="98">
        <v>1.5</v>
      </c>
      <c r="H15" s="98"/>
      <c r="I15" s="98"/>
      <c r="J15" s="98"/>
      <c r="K15" s="98">
        <v>1</v>
      </c>
      <c r="L15" s="98">
        <v>2</v>
      </c>
      <c r="M15" s="98">
        <v>2</v>
      </c>
      <c r="N15" s="98">
        <v>2.5</v>
      </c>
      <c r="O15" s="89"/>
      <c r="P15" s="89"/>
      <c r="Q15" s="133"/>
      <c r="R15" s="98"/>
      <c r="S15" s="111"/>
      <c r="T15" s="83"/>
      <c r="U15" s="98">
        <v>2</v>
      </c>
      <c r="V15" s="89"/>
      <c r="W15" s="89"/>
      <c r="X15" s="133"/>
      <c r="Y15" s="84"/>
      <c r="Z15" s="89"/>
      <c r="AA15" s="218"/>
      <c r="AB15" s="90"/>
      <c r="AC15" s="90"/>
      <c r="AD15" s="90"/>
      <c r="AE15" s="508">
        <v>4</v>
      </c>
      <c r="AF15" s="106"/>
      <c r="AG15" s="99"/>
      <c r="AH15" s="99"/>
      <c r="AI15" s="99"/>
      <c r="AJ15" s="183">
        <v>2</v>
      </c>
      <c r="AK15" s="111"/>
      <c r="AL15" s="94">
        <v>1</v>
      </c>
      <c r="AM15" s="219"/>
      <c r="AN15" s="99"/>
      <c r="AO15" s="99"/>
      <c r="AP15" s="99"/>
      <c r="AQ15" s="99"/>
      <c r="AR15" s="99"/>
      <c r="AS15" s="250">
        <v>19</v>
      </c>
      <c r="AT15" s="184">
        <v>14</v>
      </c>
      <c r="AU15" s="104">
        <v>9</v>
      </c>
      <c r="AV15" s="104">
        <v>5</v>
      </c>
      <c r="AW15" s="241">
        <v>5.5</v>
      </c>
      <c r="AX15" s="106"/>
      <c r="AY15" s="99"/>
      <c r="AZ15" s="107"/>
      <c r="BA15" s="109">
        <f>AT15+AM15+AF15+Y15+R15+K15+D15</f>
        <v>15.5</v>
      </c>
      <c r="BB15" s="109">
        <f t="shared" ref="BB15:BG30" si="0">AU15+AN15+AG15+Z15+S15+L15+E15</f>
        <v>12</v>
      </c>
      <c r="BC15" s="109">
        <f t="shared" si="0"/>
        <v>9.5</v>
      </c>
      <c r="BD15" s="109">
        <f t="shared" si="0"/>
        <v>11.5</v>
      </c>
      <c r="BE15" s="109">
        <f t="shared" si="0"/>
        <v>2</v>
      </c>
      <c r="BF15" s="109">
        <f t="shared" si="0"/>
        <v>0</v>
      </c>
      <c r="BG15" s="109">
        <f t="shared" si="0"/>
        <v>24</v>
      </c>
      <c r="BH15" s="113">
        <f>SUM(BA15:BG15)</f>
        <v>74.5</v>
      </c>
      <c r="BI15" s="114" t="s">
        <v>50</v>
      </c>
      <c r="BJ15" s="115"/>
      <c r="BK15" s="116" t="s">
        <v>6</v>
      </c>
      <c r="BL15" s="116" t="s">
        <v>7</v>
      </c>
      <c r="BM15" s="116" t="s">
        <v>10</v>
      </c>
      <c r="BN15" s="117" t="s">
        <v>11</v>
      </c>
      <c r="BO15" s="117" t="s">
        <v>14</v>
      </c>
      <c r="BP15" s="117" t="s">
        <v>18</v>
      </c>
      <c r="BQ15" s="119" t="s">
        <v>21</v>
      </c>
      <c r="BR15" s="430"/>
      <c r="BS15" s="430"/>
    </row>
    <row r="16" spans="1:72" s="20" customFormat="1" ht="15.75" thickBot="1">
      <c r="A16" s="129">
        <v>2</v>
      </c>
      <c r="B16" s="509">
        <v>321205265</v>
      </c>
      <c r="C16" s="510" t="s">
        <v>413</v>
      </c>
      <c r="D16" s="98">
        <v>1</v>
      </c>
      <c r="E16" s="98">
        <v>0.5</v>
      </c>
      <c r="F16" s="98">
        <v>1</v>
      </c>
      <c r="G16" s="98">
        <v>0</v>
      </c>
      <c r="H16" s="90"/>
      <c r="I16" s="90"/>
      <c r="J16" s="133"/>
      <c r="K16" s="98">
        <v>0.5</v>
      </c>
      <c r="L16" s="98">
        <v>2</v>
      </c>
      <c r="M16" s="98">
        <v>2</v>
      </c>
      <c r="N16" s="98">
        <v>1</v>
      </c>
      <c r="O16" s="89"/>
      <c r="P16" s="89"/>
      <c r="Q16" s="133"/>
      <c r="R16" s="84"/>
      <c r="S16" s="474"/>
      <c r="T16" s="126"/>
      <c r="U16" s="98">
        <v>2</v>
      </c>
      <c r="V16" s="89"/>
      <c r="W16" s="89"/>
      <c r="X16" s="133"/>
      <c r="Y16" s="84"/>
      <c r="Z16" s="89"/>
      <c r="AA16" s="222"/>
      <c r="AB16" s="90"/>
      <c r="AC16" s="90"/>
      <c r="AD16" s="90"/>
      <c r="AE16" s="511">
        <v>5</v>
      </c>
      <c r="AF16" s="132"/>
      <c r="AG16" s="90"/>
      <c r="AH16" s="90"/>
      <c r="AI16" s="90"/>
      <c r="AJ16" s="177">
        <v>2</v>
      </c>
      <c r="AK16" s="223"/>
      <c r="AL16" s="129">
        <v>1</v>
      </c>
      <c r="AM16" s="224"/>
      <c r="AN16" s="90"/>
      <c r="AO16" s="90"/>
      <c r="AP16" s="90"/>
      <c r="AQ16" s="90"/>
      <c r="AR16" s="90"/>
      <c r="AS16" s="250">
        <v>13</v>
      </c>
      <c r="AT16" s="184">
        <v>12.5</v>
      </c>
      <c r="AU16" s="104">
        <v>2</v>
      </c>
      <c r="AV16" s="104">
        <v>3.5</v>
      </c>
      <c r="AW16" s="241">
        <v>5</v>
      </c>
      <c r="AX16" s="132"/>
      <c r="AY16" s="90"/>
      <c r="AZ16" s="133"/>
      <c r="BA16" s="109">
        <f t="shared" ref="BA16:BG31" si="1">AT16+AM16+AF16+Y16+R16+K16+D16</f>
        <v>14</v>
      </c>
      <c r="BB16" s="109">
        <f t="shared" si="0"/>
        <v>4.5</v>
      </c>
      <c r="BC16" s="109">
        <f t="shared" si="0"/>
        <v>6.5</v>
      </c>
      <c r="BD16" s="109">
        <f t="shared" si="0"/>
        <v>8</v>
      </c>
      <c r="BE16" s="109">
        <f t="shared" si="0"/>
        <v>2</v>
      </c>
      <c r="BF16" s="109">
        <f t="shared" si="0"/>
        <v>0</v>
      </c>
      <c r="BG16" s="109">
        <f t="shared" si="0"/>
        <v>19</v>
      </c>
      <c r="BH16" s="113">
        <f>SUM(BA16:BG16)</f>
        <v>54</v>
      </c>
      <c r="BI16" s="134">
        <v>2</v>
      </c>
      <c r="BJ16" s="135"/>
      <c r="BK16" s="146"/>
      <c r="BL16" s="146"/>
      <c r="BM16" s="146"/>
      <c r="BN16" s="146">
        <v>2</v>
      </c>
      <c r="BO16" s="146"/>
      <c r="BP16" s="146"/>
      <c r="BQ16" s="146"/>
      <c r="BR16" s="730" t="s">
        <v>47</v>
      </c>
      <c r="BS16" s="731"/>
    </row>
    <row r="17" spans="1:71" s="20" customFormat="1" ht="15.75" thickBot="1">
      <c r="A17" s="129">
        <v>3</v>
      </c>
      <c r="B17" s="509">
        <v>321205334</v>
      </c>
      <c r="C17" s="510" t="s">
        <v>684</v>
      </c>
      <c r="D17" s="98">
        <v>1.5</v>
      </c>
      <c r="E17" s="98">
        <v>0.5</v>
      </c>
      <c r="F17" s="98">
        <v>0.5</v>
      </c>
      <c r="G17" s="98">
        <v>0.5</v>
      </c>
      <c r="H17" s="99"/>
      <c r="I17" s="99"/>
      <c r="J17" s="107"/>
      <c r="K17" s="98">
        <v>1.5</v>
      </c>
      <c r="L17" s="98">
        <v>2</v>
      </c>
      <c r="M17" s="98">
        <v>2</v>
      </c>
      <c r="N17" s="98">
        <v>3.5</v>
      </c>
      <c r="O17" s="89"/>
      <c r="P17" s="89"/>
      <c r="Q17" s="133"/>
      <c r="R17" s="84"/>
      <c r="S17" s="223"/>
      <c r="T17" s="126"/>
      <c r="U17" s="98">
        <v>2</v>
      </c>
      <c r="V17" s="89"/>
      <c r="W17" s="89"/>
      <c r="X17" s="133"/>
      <c r="Y17" s="84"/>
      <c r="Z17" s="89"/>
      <c r="AA17" s="222"/>
      <c r="AB17" s="90"/>
      <c r="AC17" s="90"/>
      <c r="AD17" s="90"/>
      <c r="AE17" s="511">
        <v>4</v>
      </c>
      <c r="AF17" s="132"/>
      <c r="AG17" s="90"/>
      <c r="AH17" s="90"/>
      <c r="AI17" s="90"/>
      <c r="AJ17" s="331">
        <v>1</v>
      </c>
      <c r="AK17" s="223"/>
      <c r="AL17" s="129">
        <v>1</v>
      </c>
      <c r="AM17" s="224"/>
      <c r="AN17" s="90"/>
      <c r="AO17" s="90"/>
      <c r="AP17" s="90"/>
      <c r="AQ17" s="90"/>
      <c r="AR17" s="90"/>
      <c r="AS17" s="250">
        <v>18</v>
      </c>
      <c r="AT17" s="184">
        <v>15</v>
      </c>
      <c r="AU17" s="104">
        <v>6.5</v>
      </c>
      <c r="AV17" s="104">
        <v>5</v>
      </c>
      <c r="AW17" s="241">
        <v>5</v>
      </c>
      <c r="AX17" s="132"/>
      <c r="AY17" s="90"/>
      <c r="AZ17" s="133"/>
      <c r="BA17" s="109">
        <f t="shared" si="1"/>
        <v>18</v>
      </c>
      <c r="BB17" s="109">
        <f t="shared" si="0"/>
        <v>9</v>
      </c>
      <c r="BC17" s="109">
        <f t="shared" si="0"/>
        <v>7.5</v>
      </c>
      <c r="BD17" s="109">
        <f t="shared" si="0"/>
        <v>11</v>
      </c>
      <c r="BE17" s="109">
        <f t="shared" si="0"/>
        <v>1</v>
      </c>
      <c r="BF17" s="109">
        <f t="shared" si="0"/>
        <v>0</v>
      </c>
      <c r="BG17" s="109">
        <f t="shared" si="0"/>
        <v>23</v>
      </c>
      <c r="BH17" s="113">
        <f t="shared" ref="BH17:BH28" si="2">SUM(BA17:BG17)</f>
        <v>69.5</v>
      </c>
      <c r="BI17" s="134">
        <v>5</v>
      </c>
      <c r="BJ17" s="135"/>
      <c r="BK17" s="146"/>
      <c r="BL17" s="146"/>
      <c r="BM17" s="146"/>
      <c r="BN17" s="146"/>
      <c r="BO17" s="146"/>
      <c r="BP17" s="146"/>
      <c r="BQ17" s="146">
        <v>5</v>
      </c>
      <c r="BR17" s="512"/>
      <c r="BS17" s="513" t="s">
        <v>57</v>
      </c>
    </row>
    <row r="18" spans="1:71" s="20" customFormat="1" ht="15.75" thickBot="1">
      <c r="A18" s="129">
        <v>4</v>
      </c>
      <c r="B18" s="509">
        <v>321205566</v>
      </c>
      <c r="C18" s="510" t="s">
        <v>685</v>
      </c>
      <c r="D18" s="98">
        <v>2</v>
      </c>
      <c r="E18" s="98">
        <v>1</v>
      </c>
      <c r="F18" s="98">
        <v>1.5</v>
      </c>
      <c r="G18" s="98">
        <v>0.5</v>
      </c>
      <c r="H18" s="99"/>
      <c r="I18" s="99"/>
      <c r="J18" s="107"/>
      <c r="K18" s="98">
        <v>1.5</v>
      </c>
      <c r="L18" s="98">
        <v>1.5</v>
      </c>
      <c r="M18" s="98">
        <v>2</v>
      </c>
      <c r="N18" s="98">
        <v>3</v>
      </c>
      <c r="O18" s="89"/>
      <c r="P18" s="89"/>
      <c r="Q18" s="133"/>
      <c r="R18" s="98"/>
      <c r="S18" s="474"/>
      <c r="T18" s="126"/>
      <c r="U18" s="98">
        <v>2</v>
      </c>
      <c r="V18" s="89"/>
      <c r="W18" s="89"/>
      <c r="X18" s="133"/>
      <c r="Y18" s="84"/>
      <c r="Z18" s="89"/>
      <c r="AA18" s="222"/>
      <c r="AB18" s="90"/>
      <c r="AC18" s="90"/>
      <c r="AD18" s="90"/>
      <c r="AE18" s="511">
        <v>4</v>
      </c>
      <c r="AF18" s="132"/>
      <c r="AG18" s="90"/>
      <c r="AH18" s="90"/>
      <c r="AI18" s="90"/>
      <c r="AJ18" s="177">
        <v>2</v>
      </c>
      <c r="AK18" s="223"/>
      <c r="AL18" s="129">
        <v>1</v>
      </c>
      <c r="AM18" s="224"/>
      <c r="AN18" s="90"/>
      <c r="AO18" s="90"/>
      <c r="AP18" s="90"/>
      <c r="AQ18" s="90"/>
      <c r="AR18" s="90"/>
      <c r="AS18" s="250">
        <v>19</v>
      </c>
      <c r="AT18" s="184">
        <v>10</v>
      </c>
      <c r="AU18" s="104">
        <v>7</v>
      </c>
      <c r="AV18" s="104">
        <v>4</v>
      </c>
      <c r="AW18" s="241">
        <v>4.5</v>
      </c>
      <c r="AX18" s="132"/>
      <c r="AY18" s="90"/>
      <c r="AZ18" s="133"/>
      <c r="BA18" s="109">
        <f t="shared" si="1"/>
        <v>13.5</v>
      </c>
      <c r="BB18" s="109">
        <f t="shared" si="0"/>
        <v>9.5</v>
      </c>
      <c r="BC18" s="109">
        <f t="shared" si="0"/>
        <v>7.5</v>
      </c>
      <c r="BD18" s="109">
        <f t="shared" si="0"/>
        <v>10</v>
      </c>
      <c r="BE18" s="109">
        <f t="shared" si="0"/>
        <v>2</v>
      </c>
      <c r="BF18" s="109">
        <f t="shared" si="0"/>
        <v>0</v>
      </c>
      <c r="BG18" s="109">
        <f t="shared" si="0"/>
        <v>24</v>
      </c>
      <c r="BH18" s="113">
        <f t="shared" si="2"/>
        <v>66.5</v>
      </c>
      <c r="BI18" s="134">
        <v>3</v>
      </c>
      <c r="BJ18" s="135"/>
      <c r="BK18" s="146"/>
      <c r="BL18" s="146"/>
      <c r="BM18" s="146"/>
      <c r="BN18" s="146"/>
      <c r="BO18" s="146">
        <v>1</v>
      </c>
      <c r="BP18" s="146">
        <v>2</v>
      </c>
      <c r="BQ18" s="146"/>
      <c r="BR18" s="512"/>
      <c r="BS18" s="513" t="s">
        <v>142</v>
      </c>
    </row>
    <row r="19" spans="1:71" s="20" customFormat="1" ht="16.5" thickTop="1" thickBot="1">
      <c r="A19" s="129">
        <v>5</v>
      </c>
      <c r="B19" s="509">
        <v>321205653</v>
      </c>
      <c r="C19" s="510" t="s">
        <v>686</v>
      </c>
      <c r="D19" s="98">
        <v>2</v>
      </c>
      <c r="E19" s="98">
        <v>0.5</v>
      </c>
      <c r="F19" s="98">
        <v>3.5</v>
      </c>
      <c r="G19" s="98">
        <v>0</v>
      </c>
      <c r="H19" s="99"/>
      <c r="I19" s="99"/>
      <c r="J19" s="217"/>
      <c r="K19" s="98">
        <v>1</v>
      </c>
      <c r="L19" s="98">
        <v>2</v>
      </c>
      <c r="M19" s="98">
        <v>2</v>
      </c>
      <c r="N19" s="98">
        <v>4</v>
      </c>
      <c r="O19" s="89"/>
      <c r="P19" s="89"/>
      <c r="Q19" s="133"/>
      <c r="R19" s="84"/>
      <c r="S19" s="474"/>
      <c r="T19" s="144"/>
      <c r="U19" s="98">
        <v>2</v>
      </c>
      <c r="V19" s="89"/>
      <c r="W19" s="89"/>
      <c r="X19" s="133"/>
      <c r="Y19" s="84"/>
      <c r="Z19" s="89"/>
      <c r="AA19" s="222"/>
      <c r="AB19" s="90"/>
      <c r="AC19" s="90"/>
      <c r="AD19" s="90"/>
      <c r="AE19" s="511">
        <v>4</v>
      </c>
      <c r="AF19" s="132"/>
      <c r="AG19" s="90"/>
      <c r="AH19" s="90"/>
      <c r="AI19" s="90"/>
      <c r="AJ19" s="177">
        <v>1</v>
      </c>
      <c r="AK19" s="223"/>
      <c r="AL19" s="129">
        <v>1</v>
      </c>
      <c r="AM19" s="224"/>
      <c r="AN19" s="90"/>
      <c r="AO19" s="90"/>
      <c r="AP19" s="90"/>
      <c r="AQ19" s="90"/>
      <c r="AR19" s="90"/>
      <c r="AS19" s="250">
        <v>15</v>
      </c>
      <c r="AT19" s="246">
        <v>11.5</v>
      </c>
      <c r="AU19" s="104">
        <v>5</v>
      </c>
      <c r="AV19" s="104">
        <v>4.5</v>
      </c>
      <c r="AW19" s="241">
        <v>5</v>
      </c>
      <c r="AX19" s="132"/>
      <c r="AY19" s="90"/>
      <c r="AZ19" s="133"/>
      <c r="BA19" s="109">
        <f t="shared" si="1"/>
        <v>14.5</v>
      </c>
      <c r="BB19" s="109">
        <f t="shared" si="0"/>
        <v>7.5</v>
      </c>
      <c r="BC19" s="109">
        <f t="shared" si="0"/>
        <v>10</v>
      </c>
      <c r="BD19" s="109">
        <f t="shared" si="0"/>
        <v>11</v>
      </c>
      <c r="BE19" s="109">
        <f t="shared" si="0"/>
        <v>1</v>
      </c>
      <c r="BF19" s="109">
        <f t="shared" si="0"/>
        <v>0</v>
      </c>
      <c r="BG19" s="109">
        <f t="shared" si="0"/>
        <v>20</v>
      </c>
      <c r="BH19" s="113">
        <f t="shared" si="2"/>
        <v>64</v>
      </c>
      <c r="BI19" s="134">
        <v>10</v>
      </c>
      <c r="BJ19" s="135"/>
      <c r="BK19" s="146">
        <v>3</v>
      </c>
      <c r="BL19" s="146">
        <v>1</v>
      </c>
      <c r="BM19" s="146">
        <v>4.5</v>
      </c>
      <c r="BN19" s="146">
        <v>1.5</v>
      </c>
      <c r="BO19" s="146"/>
      <c r="BP19" s="146"/>
      <c r="BQ19" s="146"/>
      <c r="BR19" s="732" t="s">
        <v>43</v>
      </c>
      <c r="BS19" s="733"/>
    </row>
    <row r="20" spans="1:71" s="20" customFormat="1" ht="15.75" thickBot="1">
      <c r="A20" s="129">
        <v>6</v>
      </c>
      <c r="B20" s="514">
        <v>322206066</v>
      </c>
      <c r="C20" s="514" t="s">
        <v>687</v>
      </c>
      <c r="D20" s="98">
        <v>2.5</v>
      </c>
      <c r="E20" s="98">
        <v>0.5</v>
      </c>
      <c r="F20" s="98">
        <v>3</v>
      </c>
      <c r="G20" s="98">
        <v>1.5</v>
      </c>
      <c r="H20" s="90"/>
      <c r="I20" s="90"/>
      <c r="J20" s="133"/>
      <c r="K20" s="98">
        <v>1.5</v>
      </c>
      <c r="L20" s="98">
        <v>1.5</v>
      </c>
      <c r="M20" s="98">
        <v>2</v>
      </c>
      <c r="N20" s="98">
        <v>1.5</v>
      </c>
      <c r="O20" s="89"/>
      <c r="P20" s="89"/>
      <c r="Q20" s="133"/>
      <c r="R20" s="84"/>
      <c r="S20" s="223"/>
      <c r="T20" s="126"/>
      <c r="U20" s="98">
        <v>2</v>
      </c>
      <c r="V20" s="89"/>
      <c r="W20" s="89"/>
      <c r="X20" s="133"/>
      <c r="Y20" s="84"/>
      <c r="Z20" s="89"/>
      <c r="AA20" s="222"/>
      <c r="AB20" s="90"/>
      <c r="AC20" s="90"/>
      <c r="AD20" s="90"/>
      <c r="AE20" s="511">
        <v>3</v>
      </c>
      <c r="AF20" s="132"/>
      <c r="AG20" s="90"/>
      <c r="AH20" s="90"/>
      <c r="AI20" s="90"/>
      <c r="AJ20" s="177">
        <v>1</v>
      </c>
      <c r="AK20" s="223"/>
      <c r="AL20" s="129">
        <v>1</v>
      </c>
      <c r="AM20" s="224"/>
      <c r="AN20" s="90"/>
      <c r="AO20" s="90"/>
      <c r="AP20" s="90"/>
      <c r="AQ20" s="90"/>
      <c r="AR20" s="90"/>
      <c r="AS20" s="250">
        <v>18</v>
      </c>
      <c r="AT20" s="247">
        <v>0</v>
      </c>
      <c r="AU20" s="151">
        <v>0</v>
      </c>
      <c r="AV20" s="151">
        <v>0</v>
      </c>
      <c r="AW20" s="246">
        <v>0</v>
      </c>
      <c r="AX20" s="132"/>
      <c r="AY20" s="90"/>
      <c r="AZ20" s="133"/>
      <c r="BA20" s="109">
        <f t="shared" si="1"/>
        <v>4</v>
      </c>
      <c r="BB20" s="109">
        <f t="shared" si="0"/>
        <v>2</v>
      </c>
      <c r="BC20" s="109">
        <f t="shared" si="0"/>
        <v>5</v>
      </c>
      <c r="BD20" s="109">
        <f t="shared" si="0"/>
        <v>5</v>
      </c>
      <c r="BE20" s="109">
        <f t="shared" si="0"/>
        <v>1</v>
      </c>
      <c r="BF20" s="109">
        <f t="shared" si="0"/>
        <v>0</v>
      </c>
      <c r="BG20" s="109">
        <f t="shared" si="0"/>
        <v>22</v>
      </c>
      <c r="BH20" s="113">
        <f t="shared" si="2"/>
        <v>39</v>
      </c>
      <c r="BI20" s="134">
        <v>10</v>
      </c>
      <c r="BJ20" s="135"/>
      <c r="BK20" s="146">
        <v>2</v>
      </c>
      <c r="BL20" s="146">
        <v>2</v>
      </c>
      <c r="BM20" s="146">
        <v>2</v>
      </c>
      <c r="BN20" s="146">
        <v>4</v>
      </c>
      <c r="BO20" s="146"/>
      <c r="BP20" s="146"/>
      <c r="BQ20" s="146"/>
      <c r="BR20" s="732" t="s">
        <v>44</v>
      </c>
      <c r="BS20" s="733"/>
    </row>
    <row r="21" spans="1:71" s="20" customFormat="1" ht="16.5" thickTop="1" thickBot="1">
      <c r="A21" s="129">
        <v>7</v>
      </c>
      <c r="B21" s="515">
        <v>331203052</v>
      </c>
      <c r="C21" s="516" t="s">
        <v>482</v>
      </c>
      <c r="D21" s="98">
        <v>2</v>
      </c>
      <c r="E21" s="98">
        <v>0.5</v>
      </c>
      <c r="F21" s="98">
        <v>2</v>
      </c>
      <c r="G21" s="98">
        <v>1</v>
      </c>
      <c r="H21" s="99"/>
      <c r="I21" s="99"/>
      <c r="J21" s="217"/>
      <c r="K21" s="98">
        <v>1</v>
      </c>
      <c r="L21" s="98">
        <v>1.5</v>
      </c>
      <c r="M21" s="98">
        <v>2</v>
      </c>
      <c r="N21" s="98">
        <v>2</v>
      </c>
      <c r="O21" s="89"/>
      <c r="P21" s="89"/>
      <c r="Q21" s="133"/>
      <c r="R21" s="98"/>
      <c r="S21" s="474"/>
      <c r="T21" s="126"/>
      <c r="U21" s="98">
        <v>2</v>
      </c>
      <c r="V21" s="89"/>
      <c r="W21" s="89"/>
      <c r="X21" s="133"/>
      <c r="Y21" s="84"/>
      <c r="Z21" s="89"/>
      <c r="AA21" s="222"/>
      <c r="AB21" s="90"/>
      <c r="AC21" s="90"/>
      <c r="AD21" s="90"/>
      <c r="AE21" s="511">
        <v>3</v>
      </c>
      <c r="AF21" s="132"/>
      <c r="AG21" s="90"/>
      <c r="AH21" s="90"/>
      <c r="AI21" s="90"/>
      <c r="AJ21" s="177">
        <v>1</v>
      </c>
      <c r="AK21" s="223"/>
      <c r="AL21" s="129">
        <v>1</v>
      </c>
      <c r="AM21" s="224"/>
      <c r="AN21" s="90"/>
      <c r="AO21" s="90"/>
      <c r="AP21" s="90"/>
      <c r="AQ21" s="90"/>
      <c r="AR21" s="90"/>
      <c r="AS21" s="250">
        <v>18</v>
      </c>
      <c r="AT21" s="247">
        <v>11</v>
      </c>
      <c r="AU21" s="151">
        <v>6.5</v>
      </c>
      <c r="AV21" s="151">
        <v>5</v>
      </c>
      <c r="AW21" s="246">
        <v>6</v>
      </c>
      <c r="AX21" s="132"/>
      <c r="AY21" s="90"/>
      <c r="AZ21" s="133"/>
      <c r="BA21" s="109">
        <f t="shared" si="1"/>
        <v>14</v>
      </c>
      <c r="BB21" s="109">
        <f t="shared" si="0"/>
        <v>8.5</v>
      </c>
      <c r="BC21" s="109">
        <f t="shared" si="0"/>
        <v>9</v>
      </c>
      <c r="BD21" s="109">
        <f t="shared" si="0"/>
        <v>11</v>
      </c>
      <c r="BE21" s="109">
        <f t="shared" si="0"/>
        <v>1</v>
      </c>
      <c r="BF21" s="109">
        <f t="shared" si="0"/>
        <v>0</v>
      </c>
      <c r="BG21" s="109">
        <f t="shared" si="0"/>
        <v>22</v>
      </c>
      <c r="BH21" s="113">
        <f t="shared" si="2"/>
        <v>65.5</v>
      </c>
      <c r="BI21" s="517">
        <v>20</v>
      </c>
      <c r="BJ21" s="154"/>
      <c r="BK21" s="155"/>
      <c r="BL21" s="155"/>
      <c r="BM21" s="155"/>
      <c r="BN21" s="155"/>
      <c r="BO21" s="156"/>
      <c r="BP21" s="156"/>
      <c r="BQ21" s="158">
        <v>20</v>
      </c>
      <c r="BR21" s="732" t="s">
        <v>63</v>
      </c>
      <c r="BS21" s="733"/>
    </row>
    <row r="22" spans="1:71" s="20" customFormat="1" ht="16.5" thickTop="1" thickBot="1">
      <c r="A22" s="129">
        <v>8</v>
      </c>
      <c r="B22" s="509">
        <v>331203471</v>
      </c>
      <c r="C22" s="510" t="s">
        <v>626</v>
      </c>
      <c r="D22" s="98">
        <v>2</v>
      </c>
      <c r="E22" s="98">
        <v>0</v>
      </c>
      <c r="F22" s="98">
        <v>2</v>
      </c>
      <c r="G22" s="98">
        <v>0</v>
      </c>
      <c r="H22" s="99"/>
      <c r="I22" s="99"/>
      <c r="J22" s="217"/>
      <c r="K22" s="98">
        <v>0</v>
      </c>
      <c r="L22" s="98">
        <v>1.5</v>
      </c>
      <c r="M22" s="98">
        <v>2</v>
      </c>
      <c r="N22" s="98">
        <v>0.5</v>
      </c>
      <c r="O22" s="89"/>
      <c r="P22" s="89"/>
      <c r="Q22" s="133"/>
      <c r="R22" s="84"/>
      <c r="S22" s="223"/>
      <c r="T22" s="144"/>
      <c r="U22" s="98">
        <v>2</v>
      </c>
      <c r="V22" s="89"/>
      <c r="W22" s="89"/>
      <c r="X22" s="133"/>
      <c r="Y22" s="84"/>
      <c r="Z22" s="89"/>
      <c r="AA22" s="222"/>
      <c r="AB22" s="90"/>
      <c r="AC22" s="90"/>
      <c r="AD22" s="90"/>
      <c r="AE22" s="511">
        <v>4</v>
      </c>
      <c r="AF22" s="132"/>
      <c r="AG22" s="90"/>
      <c r="AH22" s="90"/>
      <c r="AI22" s="90"/>
      <c r="AJ22" s="331">
        <v>1</v>
      </c>
      <c r="AK22" s="223"/>
      <c r="AL22" s="129">
        <v>1</v>
      </c>
      <c r="AM22" s="224"/>
      <c r="AN22" s="90"/>
      <c r="AO22" s="90"/>
      <c r="AP22" s="90"/>
      <c r="AQ22" s="90"/>
      <c r="AR22" s="90"/>
      <c r="AS22" s="250">
        <v>13</v>
      </c>
      <c r="AT22" s="241">
        <v>11</v>
      </c>
      <c r="AU22" s="104">
        <v>6.5</v>
      </c>
      <c r="AV22" s="104">
        <v>4</v>
      </c>
      <c r="AW22" s="104">
        <v>6</v>
      </c>
      <c r="AX22" s="132"/>
      <c r="AY22" s="90"/>
      <c r="AZ22" s="133"/>
      <c r="BA22" s="109">
        <f t="shared" si="1"/>
        <v>13</v>
      </c>
      <c r="BB22" s="109">
        <f t="shared" si="0"/>
        <v>8</v>
      </c>
      <c r="BC22" s="109">
        <f t="shared" si="0"/>
        <v>8</v>
      </c>
      <c r="BD22" s="109">
        <f t="shared" si="0"/>
        <v>8.5</v>
      </c>
      <c r="BE22" s="109">
        <f t="shared" si="0"/>
        <v>1</v>
      </c>
      <c r="BF22" s="109">
        <f t="shared" si="0"/>
        <v>0</v>
      </c>
      <c r="BG22" s="109">
        <f t="shared" si="0"/>
        <v>18</v>
      </c>
      <c r="BH22" s="113">
        <f t="shared" si="2"/>
        <v>56.5</v>
      </c>
      <c r="BI22" s="134">
        <v>50</v>
      </c>
      <c r="BJ22" s="154"/>
      <c r="BK22" s="155">
        <v>15</v>
      </c>
      <c r="BL22" s="155">
        <v>10</v>
      </c>
      <c r="BM22" s="155">
        <v>10</v>
      </c>
      <c r="BN22" s="156">
        <v>15</v>
      </c>
      <c r="BO22" s="156"/>
      <c r="BP22" s="156"/>
      <c r="BQ22" s="158"/>
      <c r="BR22" s="734" t="s">
        <v>65</v>
      </c>
      <c r="BS22" s="735"/>
    </row>
    <row r="23" spans="1:71" s="20" customFormat="1" ht="15.75" thickBot="1">
      <c r="A23" s="129">
        <v>9</v>
      </c>
      <c r="B23" s="518">
        <v>341206075</v>
      </c>
      <c r="C23" s="516" t="s">
        <v>688</v>
      </c>
      <c r="D23" s="98">
        <v>2</v>
      </c>
      <c r="E23" s="98">
        <v>1</v>
      </c>
      <c r="F23" s="98">
        <v>3.5</v>
      </c>
      <c r="G23" s="98">
        <v>0.5</v>
      </c>
      <c r="H23" s="90"/>
      <c r="I23" s="90"/>
      <c r="J23" s="133"/>
      <c r="K23" s="98">
        <v>2</v>
      </c>
      <c r="L23" s="98">
        <v>2</v>
      </c>
      <c r="M23" s="98">
        <v>2</v>
      </c>
      <c r="N23" s="98">
        <v>3</v>
      </c>
      <c r="O23" s="89"/>
      <c r="P23" s="89"/>
      <c r="Q23" s="133"/>
      <c r="R23" s="84"/>
      <c r="S23" s="223"/>
      <c r="T23" s="126"/>
      <c r="U23" s="98">
        <v>2</v>
      </c>
      <c r="V23" s="89"/>
      <c r="W23" s="89"/>
      <c r="X23" s="133"/>
      <c r="Y23" s="84"/>
      <c r="Z23" s="89"/>
      <c r="AA23" s="222"/>
      <c r="AB23" s="90"/>
      <c r="AC23" s="90"/>
      <c r="AD23" s="90"/>
      <c r="AE23" s="250">
        <v>4</v>
      </c>
      <c r="AF23" s="132"/>
      <c r="AG23" s="90"/>
      <c r="AH23" s="90"/>
      <c r="AI23" s="90"/>
      <c r="AJ23" s="177">
        <v>2</v>
      </c>
      <c r="AK23" s="223"/>
      <c r="AL23" s="129">
        <v>1</v>
      </c>
      <c r="AM23" s="224"/>
      <c r="AN23" s="90"/>
      <c r="AO23" s="90"/>
      <c r="AP23" s="90"/>
      <c r="AQ23" s="90"/>
      <c r="AR23" s="90"/>
      <c r="AS23" s="250">
        <v>12</v>
      </c>
      <c r="AT23" s="247">
        <v>11.5</v>
      </c>
      <c r="AU23" s="104">
        <v>9</v>
      </c>
      <c r="AV23" s="104">
        <v>3.5</v>
      </c>
      <c r="AW23" s="241">
        <v>6</v>
      </c>
      <c r="AX23" s="132"/>
      <c r="AY23" s="90"/>
      <c r="AZ23" s="133"/>
      <c r="BA23" s="109">
        <f t="shared" si="1"/>
        <v>15.5</v>
      </c>
      <c r="BB23" s="109">
        <f t="shared" si="0"/>
        <v>12</v>
      </c>
      <c r="BC23" s="109">
        <f t="shared" si="0"/>
        <v>9</v>
      </c>
      <c r="BD23" s="109">
        <f t="shared" si="0"/>
        <v>11.5</v>
      </c>
      <c r="BE23" s="109">
        <f t="shared" si="0"/>
        <v>2</v>
      </c>
      <c r="BF23" s="109">
        <f t="shared" si="0"/>
        <v>0</v>
      </c>
      <c r="BG23" s="109">
        <f t="shared" si="0"/>
        <v>17</v>
      </c>
      <c r="BH23" s="113">
        <f t="shared" si="2"/>
        <v>67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5.75" thickBot="1">
      <c r="A24" s="129">
        <v>10</v>
      </c>
      <c r="B24" s="509">
        <v>351205772</v>
      </c>
      <c r="C24" s="510" t="s">
        <v>689</v>
      </c>
      <c r="D24" s="98">
        <v>2.5</v>
      </c>
      <c r="E24" s="98">
        <v>1</v>
      </c>
      <c r="F24" s="98">
        <v>3.5</v>
      </c>
      <c r="G24" s="98">
        <v>1</v>
      </c>
      <c r="H24" s="90"/>
      <c r="I24" s="90"/>
      <c r="J24" s="133"/>
      <c r="K24" s="98">
        <v>2</v>
      </c>
      <c r="L24" s="98">
        <v>2</v>
      </c>
      <c r="M24" s="98">
        <v>2</v>
      </c>
      <c r="N24" s="98">
        <v>4</v>
      </c>
      <c r="O24" s="89"/>
      <c r="P24" s="89"/>
      <c r="Q24" s="133"/>
      <c r="R24" s="84"/>
      <c r="S24" s="223"/>
      <c r="T24" s="126"/>
      <c r="U24" s="98">
        <v>2</v>
      </c>
      <c r="V24" s="89"/>
      <c r="W24" s="89"/>
      <c r="X24" s="133"/>
      <c r="Y24" s="84"/>
      <c r="Z24" s="89"/>
      <c r="AA24" s="222"/>
      <c r="AB24" s="90"/>
      <c r="AC24" s="90"/>
      <c r="AD24" s="90"/>
      <c r="AE24" s="250">
        <v>5</v>
      </c>
      <c r="AF24" s="132"/>
      <c r="AG24" s="90"/>
      <c r="AH24" s="90"/>
      <c r="AI24" s="90"/>
      <c r="AJ24" s="177">
        <v>2</v>
      </c>
      <c r="AK24" s="223"/>
      <c r="AL24" s="129">
        <v>1</v>
      </c>
      <c r="AM24" s="224"/>
      <c r="AN24" s="90"/>
      <c r="AO24" s="90"/>
      <c r="AP24" s="90"/>
      <c r="AQ24" s="90"/>
      <c r="AR24" s="90"/>
      <c r="AS24" s="250">
        <v>17</v>
      </c>
      <c r="AT24" s="308">
        <v>14.5</v>
      </c>
      <c r="AU24" s="104">
        <v>10</v>
      </c>
      <c r="AV24" s="104">
        <v>4.5</v>
      </c>
      <c r="AW24" s="241">
        <v>9.5</v>
      </c>
      <c r="AX24" s="132"/>
      <c r="AY24" s="90"/>
      <c r="AZ24" s="133"/>
      <c r="BA24" s="109">
        <f t="shared" si="1"/>
        <v>19</v>
      </c>
      <c r="BB24" s="109">
        <f t="shared" si="0"/>
        <v>13</v>
      </c>
      <c r="BC24" s="109">
        <f t="shared" si="0"/>
        <v>10</v>
      </c>
      <c r="BD24" s="109">
        <f t="shared" si="0"/>
        <v>16.5</v>
      </c>
      <c r="BE24" s="109">
        <f t="shared" si="0"/>
        <v>2</v>
      </c>
      <c r="BF24" s="109">
        <f t="shared" si="0"/>
        <v>0</v>
      </c>
      <c r="BG24" s="109">
        <f t="shared" si="0"/>
        <v>23</v>
      </c>
      <c r="BH24" s="113">
        <f t="shared" si="2"/>
        <v>83.5</v>
      </c>
      <c r="BI24" s="170">
        <f>SUM(BI16:BI22)</f>
        <v>100</v>
      </c>
      <c r="BJ24" s="171"/>
      <c r="BK24" s="172">
        <f t="shared" ref="BK24:BQ24" si="3">SUM(BK16:BK23)</f>
        <v>20</v>
      </c>
      <c r="BL24" s="172">
        <f t="shared" si="3"/>
        <v>13</v>
      </c>
      <c r="BM24" s="172">
        <f t="shared" si="3"/>
        <v>16.5</v>
      </c>
      <c r="BN24" s="172">
        <f t="shared" si="3"/>
        <v>22.5</v>
      </c>
      <c r="BO24" s="172">
        <f t="shared" si="3"/>
        <v>1</v>
      </c>
      <c r="BP24" s="172">
        <f t="shared" si="3"/>
        <v>2</v>
      </c>
      <c r="BQ24" s="172">
        <f t="shared" si="3"/>
        <v>25</v>
      </c>
      <c r="BR24" s="692" t="s">
        <v>68</v>
      </c>
      <c r="BS24" s="693"/>
    </row>
    <row r="25" spans="1:71" s="20" customFormat="1" ht="15.75" thickBot="1">
      <c r="A25" s="215"/>
      <c r="B25" s="366"/>
      <c r="C25" s="473"/>
      <c r="D25" s="98"/>
      <c r="E25" s="98"/>
      <c r="F25" s="98"/>
      <c r="G25" s="98"/>
      <c r="H25" s="90"/>
      <c r="I25" s="90"/>
      <c r="J25" s="133"/>
      <c r="K25" s="84"/>
      <c r="L25" s="98"/>
      <c r="M25" s="84"/>
      <c r="N25" s="98"/>
      <c r="O25" s="89"/>
      <c r="P25" s="89"/>
      <c r="Q25" s="133"/>
      <c r="R25" s="84"/>
      <c r="S25" s="474"/>
      <c r="T25" s="144"/>
      <c r="U25" s="98"/>
      <c r="V25" s="89"/>
      <c r="W25" s="89"/>
      <c r="X25" s="133"/>
      <c r="Y25" s="84"/>
      <c r="Z25" s="89"/>
      <c r="AA25" s="222"/>
      <c r="AB25" s="90"/>
      <c r="AC25" s="90"/>
      <c r="AD25" s="90"/>
      <c r="AE25" s="474"/>
      <c r="AF25" s="132"/>
      <c r="AG25" s="90"/>
      <c r="AH25" s="90"/>
      <c r="AI25" s="90"/>
      <c r="AJ25" s="144"/>
      <c r="AK25" s="223"/>
      <c r="AL25" s="90"/>
      <c r="AM25" s="224"/>
      <c r="AN25" s="90"/>
      <c r="AO25" s="90"/>
      <c r="AP25" s="90"/>
      <c r="AQ25" s="90"/>
      <c r="AR25" s="90"/>
      <c r="AS25" s="223"/>
      <c r="AT25" s="184"/>
      <c r="AU25" s="104"/>
      <c r="AV25" s="104"/>
      <c r="AW25" s="221"/>
      <c r="AX25" s="132"/>
      <c r="AY25" s="90"/>
      <c r="AZ25" s="133"/>
      <c r="BA25" s="109"/>
      <c r="BB25" s="109"/>
      <c r="BC25" s="109"/>
      <c r="BD25" s="109"/>
      <c r="BE25" s="109"/>
      <c r="BF25" s="109"/>
      <c r="BG25" s="109"/>
      <c r="BH25" s="113"/>
    </row>
    <row r="26" spans="1:71" s="20" customFormat="1" ht="15.75" thickBot="1">
      <c r="A26" s="215"/>
      <c r="B26" s="480"/>
      <c r="C26" s="481"/>
      <c r="D26" s="98"/>
      <c r="E26" s="98"/>
      <c r="F26" s="98"/>
      <c r="G26" s="98"/>
      <c r="H26" s="90"/>
      <c r="I26" s="90"/>
      <c r="J26" s="133"/>
      <c r="K26" s="98"/>
      <c r="L26" s="98"/>
      <c r="M26" s="98"/>
      <c r="N26" s="98"/>
      <c r="O26" s="89"/>
      <c r="P26" s="89"/>
      <c r="Q26" s="133"/>
      <c r="R26" s="474"/>
      <c r="S26" s="474"/>
      <c r="T26" s="470"/>
      <c r="U26" s="474"/>
      <c r="V26" s="89"/>
      <c r="W26" s="89"/>
      <c r="X26" s="133"/>
      <c r="Y26" s="84"/>
      <c r="Z26" s="89"/>
      <c r="AA26" s="89"/>
      <c r="AB26" s="90"/>
      <c r="AC26" s="90"/>
      <c r="AD26" s="90"/>
      <c r="AE26" s="474"/>
      <c r="AF26" s="132"/>
      <c r="AG26" s="90"/>
      <c r="AH26" s="90"/>
      <c r="AI26" s="90"/>
      <c r="AJ26" s="474"/>
      <c r="AK26" s="223"/>
      <c r="AL26" s="90"/>
      <c r="AM26" s="224"/>
      <c r="AN26" s="90"/>
      <c r="AO26" s="90"/>
      <c r="AP26" s="90"/>
      <c r="AQ26" s="90"/>
      <c r="AR26" s="90"/>
      <c r="AS26" s="223"/>
      <c r="AT26" s="482"/>
      <c r="AU26" s="223"/>
      <c r="AV26" s="223"/>
      <c r="AW26" s="223"/>
      <c r="AX26" s="132"/>
      <c r="AY26" s="90"/>
      <c r="AZ26" s="133"/>
      <c r="BA26" s="109">
        <f t="shared" si="1"/>
        <v>0</v>
      </c>
      <c r="BB26" s="109">
        <f t="shared" si="0"/>
        <v>0</v>
      </c>
      <c r="BC26" s="109">
        <f t="shared" si="0"/>
        <v>0</v>
      </c>
      <c r="BD26" s="109">
        <f t="shared" si="0"/>
        <v>0</v>
      </c>
      <c r="BE26" s="109">
        <f t="shared" si="0"/>
        <v>0</v>
      </c>
      <c r="BF26" s="109">
        <f t="shared" si="0"/>
        <v>0</v>
      </c>
      <c r="BG26" s="109">
        <f t="shared" si="0"/>
        <v>0</v>
      </c>
      <c r="BH26" s="113">
        <f t="shared" si="2"/>
        <v>0</v>
      </c>
      <c r="BI26" s="694" t="s">
        <v>71</v>
      </c>
      <c r="BJ26" s="695"/>
      <c r="BK26" s="695"/>
      <c r="BL26" s="695"/>
      <c r="BM26" s="695"/>
      <c r="BN26" s="695"/>
      <c r="BO26" s="418"/>
      <c r="BP26" s="695" t="s">
        <v>72</v>
      </c>
      <c r="BQ26" s="695"/>
      <c r="BR26" s="695"/>
      <c r="BS26" s="698"/>
    </row>
    <row r="27" spans="1:71" s="20" customFormat="1" ht="16.5" thickTop="1" thickBot="1">
      <c r="A27" s="215"/>
      <c r="B27" s="480"/>
      <c r="C27" s="481"/>
      <c r="D27" s="98"/>
      <c r="E27" s="98"/>
      <c r="F27" s="98"/>
      <c r="G27" s="98"/>
      <c r="H27" s="99"/>
      <c r="I27" s="99"/>
      <c r="J27" s="217"/>
      <c r="K27" s="98"/>
      <c r="L27" s="98"/>
      <c r="M27" s="98"/>
      <c r="N27" s="98"/>
      <c r="O27" s="89"/>
      <c r="P27" s="89"/>
      <c r="Q27" s="133"/>
      <c r="R27" s="223"/>
      <c r="S27" s="223"/>
      <c r="T27" s="470"/>
      <c r="U27" s="223"/>
      <c r="V27" s="89"/>
      <c r="W27" s="89"/>
      <c r="X27" s="133"/>
      <c r="Y27" s="84"/>
      <c r="Z27" s="89"/>
      <c r="AA27" s="89"/>
      <c r="AB27" s="90"/>
      <c r="AC27" s="90"/>
      <c r="AD27" s="90"/>
      <c r="AE27" s="223"/>
      <c r="AF27" s="132"/>
      <c r="AG27" s="90"/>
      <c r="AH27" s="90"/>
      <c r="AI27" s="90"/>
      <c r="AJ27" s="223"/>
      <c r="AK27" s="223"/>
      <c r="AL27" s="90"/>
      <c r="AM27" s="224"/>
      <c r="AN27" s="90"/>
      <c r="AO27" s="90"/>
      <c r="AP27" s="90"/>
      <c r="AQ27" s="90"/>
      <c r="AR27" s="90"/>
      <c r="AS27" s="223"/>
      <c r="AT27" s="482"/>
      <c r="AU27" s="223"/>
      <c r="AV27" s="223"/>
      <c r="AW27" s="223"/>
      <c r="AX27" s="132"/>
      <c r="AY27" s="90"/>
      <c r="AZ27" s="133"/>
      <c r="BA27" s="109">
        <f t="shared" si="1"/>
        <v>0</v>
      </c>
      <c r="BB27" s="109">
        <f t="shared" si="0"/>
        <v>0</v>
      </c>
      <c r="BC27" s="109">
        <f t="shared" si="0"/>
        <v>0</v>
      </c>
      <c r="BD27" s="109">
        <f t="shared" si="0"/>
        <v>0</v>
      </c>
      <c r="BE27" s="109">
        <f t="shared" si="0"/>
        <v>0</v>
      </c>
      <c r="BF27" s="109">
        <f t="shared" si="0"/>
        <v>0</v>
      </c>
      <c r="BG27" s="109">
        <f t="shared" si="0"/>
        <v>0</v>
      </c>
      <c r="BH27" s="113">
        <f t="shared" si="2"/>
        <v>0</v>
      </c>
      <c r="BI27" s="696"/>
      <c r="BJ27" s="697"/>
      <c r="BK27" s="697"/>
      <c r="BL27" s="697"/>
      <c r="BM27" s="697"/>
      <c r="BN27" s="697"/>
      <c r="BO27" s="419"/>
      <c r="BP27" s="697"/>
      <c r="BQ27" s="697"/>
      <c r="BR27" s="697"/>
      <c r="BS27" s="699"/>
    </row>
    <row r="28" spans="1:71" s="20" customFormat="1" ht="15.75" thickBot="1">
      <c r="A28" s="215"/>
      <c r="B28" s="480"/>
      <c r="C28" s="481"/>
      <c r="D28" s="98"/>
      <c r="E28" s="98"/>
      <c r="F28" s="98"/>
      <c r="G28" s="98"/>
      <c r="H28" s="90"/>
      <c r="I28" s="90"/>
      <c r="J28" s="133"/>
      <c r="K28" s="98"/>
      <c r="L28" s="98"/>
      <c r="M28" s="98"/>
      <c r="N28" s="98"/>
      <c r="O28" s="89"/>
      <c r="P28" s="89"/>
      <c r="Q28" s="133"/>
      <c r="R28" s="474"/>
      <c r="S28" s="474"/>
      <c r="T28" s="470"/>
      <c r="U28" s="474"/>
      <c r="V28" s="89"/>
      <c r="W28" s="89"/>
      <c r="X28" s="133"/>
      <c r="Y28" s="84"/>
      <c r="Z28" s="89"/>
      <c r="AA28" s="89"/>
      <c r="AB28" s="90"/>
      <c r="AC28" s="90"/>
      <c r="AD28" s="90"/>
      <c r="AE28" s="474"/>
      <c r="AF28" s="132"/>
      <c r="AG28" s="90"/>
      <c r="AH28" s="90"/>
      <c r="AI28" s="90"/>
      <c r="AJ28" s="474"/>
      <c r="AK28" s="223"/>
      <c r="AL28" s="90"/>
      <c r="AM28" s="224"/>
      <c r="AN28" s="90"/>
      <c r="AO28" s="90"/>
      <c r="AP28" s="90"/>
      <c r="AQ28" s="90"/>
      <c r="AR28" s="90"/>
      <c r="AS28" s="223"/>
      <c r="AT28" s="482"/>
      <c r="AU28" s="223"/>
      <c r="AV28" s="223"/>
      <c r="AW28" s="223"/>
      <c r="AX28" s="132"/>
      <c r="AY28" s="90"/>
      <c r="AZ28" s="133"/>
      <c r="BA28" s="109">
        <f t="shared" si="1"/>
        <v>0</v>
      </c>
      <c r="BB28" s="109">
        <f t="shared" si="0"/>
        <v>0</v>
      </c>
      <c r="BC28" s="109">
        <f t="shared" si="0"/>
        <v>0</v>
      </c>
      <c r="BD28" s="109">
        <f t="shared" si="0"/>
        <v>0</v>
      </c>
      <c r="BE28" s="109">
        <f t="shared" si="0"/>
        <v>0</v>
      </c>
      <c r="BF28" s="109">
        <f t="shared" si="0"/>
        <v>0</v>
      </c>
      <c r="BG28" s="109">
        <f t="shared" si="0"/>
        <v>0</v>
      </c>
      <c r="BH28" s="113">
        <f t="shared" si="2"/>
        <v>0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5.75" thickBot="1">
      <c r="A29" s="215"/>
      <c r="B29" s="480"/>
      <c r="C29" s="481"/>
      <c r="D29" s="98"/>
      <c r="E29" s="98"/>
      <c r="F29" s="98"/>
      <c r="G29" s="98"/>
      <c r="H29" s="99"/>
      <c r="I29" s="99"/>
      <c r="J29" s="107"/>
      <c r="K29" s="98"/>
      <c r="L29" s="98"/>
      <c r="M29" s="98"/>
      <c r="N29" s="98"/>
      <c r="O29" s="89"/>
      <c r="P29" s="89"/>
      <c r="Q29" s="133"/>
      <c r="R29" s="474"/>
      <c r="S29" s="223"/>
      <c r="T29" s="470"/>
      <c r="U29" s="223"/>
      <c r="V29" s="89"/>
      <c r="W29" s="89"/>
      <c r="X29" s="133"/>
      <c r="Y29" s="84"/>
      <c r="Z29" s="89"/>
      <c r="AA29" s="89"/>
      <c r="AB29" s="90"/>
      <c r="AC29" s="90"/>
      <c r="AD29" s="90"/>
      <c r="AE29" s="474"/>
      <c r="AF29" s="132"/>
      <c r="AG29" s="90"/>
      <c r="AH29" s="90"/>
      <c r="AI29" s="90"/>
      <c r="AJ29" s="474"/>
      <c r="AK29" s="223"/>
      <c r="AL29" s="90"/>
      <c r="AM29" s="224"/>
      <c r="AN29" s="90"/>
      <c r="AO29" s="90"/>
      <c r="AP29" s="90"/>
      <c r="AQ29" s="90"/>
      <c r="AR29" s="90"/>
      <c r="AS29" s="223"/>
      <c r="AT29" s="482"/>
      <c r="AU29" s="223"/>
      <c r="AV29" s="223"/>
      <c r="AW29" s="223"/>
      <c r="AX29" s="132"/>
      <c r="AY29" s="90"/>
      <c r="AZ29" s="133"/>
      <c r="BA29" s="109">
        <f t="shared" si="1"/>
        <v>0</v>
      </c>
      <c r="BB29" s="109">
        <f t="shared" si="0"/>
        <v>0</v>
      </c>
      <c r="BC29" s="109">
        <f t="shared" si="0"/>
        <v>0</v>
      </c>
      <c r="BD29" s="109">
        <f t="shared" si="0"/>
        <v>0</v>
      </c>
      <c r="BE29" s="109">
        <f t="shared" si="0"/>
        <v>0</v>
      </c>
      <c r="BF29" s="109">
        <f t="shared" si="0"/>
        <v>0</v>
      </c>
      <c r="BG29" s="109">
        <f t="shared" si="0"/>
        <v>0</v>
      </c>
      <c r="BH29" s="113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</row>
    <row r="30" spans="1:71" s="20" customFormat="1" ht="15.75" thickBot="1">
      <c r="A30" s="215"/>
      <c r="B30" s="480"/>
      <c r="C30" s="481"/>
      <c r="D30" s="98"/>
      <c r="E30" s="98"/>
      <c r="F30" s="98"/>
      <c r="G30" s="98"/>
      <c r="H30" s="99"/>
      <c r="I30" s="99"/>
      <c r="J30" s="107"/>
      <c r="K30" s="98"/>
      <c r="L30" s="98"/>
      <c r="M30" s="98"/>
      <c r="N30" s="98"/>
      <c r="O30" s="89"/>
      <c r="P30" s="89"/>
      <c r="Q30" s="133"/>
      <c r="R30" s="474"/>
      <c r="S30" s="474"/>
      <c r="T30" s="470"/>
      <c r="U30" s="474"/>
      <c r="V30" s="89"/>
      <c r="W30" s="89"/>
      <c r="X30" s="133"/>
      <c r="Y30" s="84"/>
      <c r="Z30" s="89"/>
      <c r="AA30" s="89"/>
      <c r="AB30" s="90"/>
      <c r="AC30" s="90"/>
      <c r="AD30" s="90"/>
      <c r="AE30" s="474"/>
      <c r="AF30" s="132"/>
      <c r="AG30" s="90"/>
      <c r="AH30" s="90"/>
      <c r="AI30" s="90"/>
      <c r="AJ30" s="474"/>
      <c r="AK30" s="223"/>
      <c r="AL30" s="90"/>
      <c r="AM30" s="224"/>
      <c r="AN30" s="90"/>
      <c r="AO30" s="90"/>
      <c r="AP30" s="90"/>
      <c r="AQ30" s="90"/>
      <c r="AR30" s="90"/>
      <c r="AS30" s="223"/>
      <c r="AT30" s="482"/>
      <c r="AU30" s="223"/>
      <c r="AV30" s="223"/>
      <c r="AW30" s="223"/>
      <c r="AX30" s="132"/>
      <c r="AY30" s="90"/>
      <c r="AZ30" s="133"/>
      <c r="BA30" s="109">
        <f t="shared" si="1"/>
        <v>0</v>
      </c>
      <c r="BB30" s="109">
        <f t="shared" si="0"/>
        <v>0</v>
      </c>
      <c r="BC30" s="109">
        <f t="shared" si="0"/>
        <v>0</v>
      </c>
      <c r="BD30" s="109">
        <f t="shared" si="0"/>
        <v>0</v>
      </c>
      <c r="BE30" s="109">
        <f t="shared" si="0"/>
        <v>0</v>
      </c>
      <c r="BF30" s="109">
        <f t="shared" si="0"/>
        <v>0</v>
      </c>
      <c r="BG30" s="109">
        <f t="shared" si="0"/>
        <v>0</v>
      </c>
      <c r="BH30" s="113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</row>
    <row r="31" spans="1:71" s="20" customFormat="1" ht="16.5" thickTop="1" thickBot="1">
      <c r="A31" s="215"/>
      <c r="B31" s="480"/>
      <c r="C31" s="481"/>
      <c r="D31" s="98"/>
      <c r="E31" s="98"/>
      <c r="F31" s="98"/>
      <c r="G31" s="98"/>
      <c r="H31" s="99"/>
      <c r="I31" s="99"/>
      <c r="J31" s="217"/>
      <c r="K31" s="98"/>
      <c r="L31" s="98"/>
      <c r="M31" s="98"/>
      <c r="N31" s="98"/>
      <c r="O31" s="89"/>
      <c r="P31" s="89"/>
      <c r="Q31" s="133"/>
      <c r="R31" s="474"/>
      <c r="S31" s="474"/>
      <c r="T31" s="470"/>
      <c r="U31" s="474"/>
      <c r="V31" s="89"/>
      <c r="W31" s="89"/>
      <c r="X31" s="133"/>
      <c r="Y31" s="84"/>
      <c r="Z31" s="89"/>
      <c r="AA31" s="89"/>
      <c r="AB31" s="90"/>
      <c r="AC31" s="90"/>
      <c r="AD31" s="90"/>
      <c r="AE31" s="474"/>
      <c r="AF31" s="132"/>
      <c r="AG31" s="90"/>
      <c r="AH31" s="90"/>
      <c r="AI31" s="90"/>
      <c r="AJ31" s="474"/>
      <c r="AK31" s="223"/>
      <c r="AL31" s="90"/>
      <c r="AM31" s="224"/>
      <c r="AN31" s="90"/>
      <c r="AO31" s="90"/>
      <c r="AP31" s="90"/>
      <c r="AQ31" s="90"/>
      <c r="AR31" s="90"/>
      <c r="AS31" s="223"/>
      <c r="AT31" s="482"/>
      <c r="AU31" s="223"/>
      <c r="AV31" s="223"/>
      <c r="AW31" s="223"/>
      <c r="AX31" s="132"/>
      <c r="AY31" s="90"/>
      <c r="AZ31" s="133"/>
      <c r="BA31" s="109">
        <f t="shared" si="1"/>
        <v>0</v>
      </c>
      <c r="BB31" s="109">
        <f t="shared" si="1"/>
        <v>0</v>
      </c>
      <c r="BC31" s="109">
        <f t="shared" si="1"/>
        <v>0</v>
      </c>
      <c r="BD31" s="109">
        <f t="shared" si="1"/>
        <v>0</v>
      </c>
      <c r="BE31" s="109">
        <f t="shared" si="1"/>
        <v>0</v>
      </c>
      <c r="BF31" s="109">
        <f t="shared" si="1"/>
        <v>0</v>
      </c>
      <c r="BG31" s="109">
        <f t="shared" si="1"/>
        <v>0</v>
      </c>
      <c r="BH31" s="113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</row>
    <row r="32" spans="1:71" s="20" customFormat="1" ht="15.75" thickBot="1">
      <c r="A32" s="215"/>
      <c r="B32" s="480"/>
      <c r="C32" s="481"/>
      <c r="D32" s="98"/>
      <c r="E32" s="98"/>
      <c r="F32" s="98"/>
      <c r="G32" s="98"/>
      <c r="H32" s="90"/>
      <c r="I32" s="90"/>
      <c r="J32" s="133"/>
      <c r="K32" s="98"/>
      <c r="L32" s="98"/>
      <c r="M32" s="98"/>
      <c r="N32" s="98"/>
      <c r="O32" s="89"/>
      <c r="P32" s="89"/>
      <c r="Q32" s="133"/>
      <c r="R32" s="223"/>
      <c r="S32" s="223"/>
      <c r="T32" s="470"/>
      <c r="U32" s="223"/>
      <c r="V32" s="89"/>
      <c r="W32" s="89"/>
      <c r="X32" s="133"/>
      <c r="Y32" s="84"/>
      <c r="Z32" s="89"/>
      <c r="AA32" s="89"/>
      <c r="AB32" s="90"/>
      <c r="AC32" s="90"/>
      <c r="AD32" s="90"/>
      <c r="AE32" s="474"/>
      <c r="AF32" s="132"/>
      <c r="AG32" s="90"/>
      <c r="AH32" s="90"/>
      <c r="AI32" s="90"/>
      <c r="AJ32" s="474"/>
      <c r="AK32" s="223"/>
      <c r="AL32" s="90"/>
      <c r="AM32" s="224"/>
      <c r="AN32" s="90"/>
      <c r="AO32" s="90"/>
      <c r="AP32" s="90"/>
      <c r="AQ32" s="90"/>
      <c r="AR32" s="90"/>
      <c r="AS32" s="223"/>
      <c r="AT32" s="482"/>
      <c r="AU32" s="223"/>
      <c r="AV32" s="223"/>
      <c r="AW32" s="223"/>
      <c r="AX32" s="132"/>
      <c r="AY32" s="90"/>
      <c r="AZ32" s="133"/>
      <c r="BA32" s="109">
        <f t="shared" ref="BA32:BG40" si="4">AT32+AM32+AF32+Y32+R32+K32+D32</f>
        <v>0</v>
      </c>
      <c r="BB32" s="109">
        <f t="shared" si="4"/>
        <v>0</v>
      </c>
      <c r="BC32" s="109">
        <f t="shared" si="4"/>
        <v>0</v>
      </c>
      <c r="BD32" s="109">
        <f t="shared" si="4"/>
        <v>0</v>
      </c>
      <c r="BE32" s="109">
        <f t="shared" si="4"/>
        <v>0</v>
      </c>
      <c r="BF32" s="109">
        <f t="shared" si="4"/>
        <v>0</v>
      </c>
      <c r="BG32" s="109">
        <f t="shared" si="4"/>
        <v>0</v>
      </c>
      <c r="BH32" s="113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</row>
    <row r="33" spans="1:72" s="20" customFormat="1" ht="16.5" thickTop="1" thickBot="1">
      <c r="A33" s="215"/>
      <c r="B33" s="480"/>
      <c r="C33" s="481"/>
      <c r="D33" s="98"/>
      <c r="E33" s="98"/>
      <c r="F33" s="98"/>
      <c r="G33" s="98"/>
      <c r="H33" s="99"/>
      <c r="I33" s="99"/>
      <c r="J33" s="217"/>
      <c r="K33" s="98"/>
      <c r="L33" s="98"/>
      <c r="M33" s="98"/>
      <c r="N33" s="98"/>
      <c r="O33" s="89"/>
      <c r="P33" s="89"/>
      <c r="Q33" s="133"/>
      <c r="R33" s="474"/>
      <c r="S33" s="474"/>
      <c r="T33" s="470"/>
      <c r="U33" s="474"/>
      <c r="V33" s="89"/>
      <c r="W33" s="89"/>
      <c r="X33" s="133"/>
      <c r="Y33" s="84"/>
      <c r="Z33" s="89"/>
      <c r="AA33" s="89"/>
      <c r="AB33" s="90"/>
      <c r="AC33" s="90"/>
      <c r="AD33" s="90"/>
      <c r="AE33" s="474"/>
      <c r="AF33" s="132"/>
      <c r="AG33" s="90"/>
      <c r="AH33" s="90"/>
      <c r="AI33" s="90"/>
      <c r="AJ33" s="223"/>
      <c r="AK33" s="223"/>
      <c r="AL33" s="90"/>
      <c r="AM33" s="224"/>
      <c r="AN33" s="90"/>
      <c r="AO33" s="90"/>
      <c r="AP33" s="90"/>
      <c r="AQ33" s="90"/>
      <c r="AR33" s="90"/>
      <c r="AS33" s="223"/>
      <c r="AT33" s="482"/>
      <c r="AU33" s="223"/>
      <c r="AV33" s="223"/>
      <c r="AW33" s="223"/>
      <c r="AX33" s="132"/>
      <c r="AY33" s="90"/>
      <c r="AZ33" s="133"/>
      <c r="BA33" s="109">
        <f t="shared" si="4"/>
        <v>0</v>
      </c>
      <c r="BB33" s="109">
        <f t="shared" si="4"/>
        <v>0</v>
      </c>
      <c r="BC33" s="109">
        <f t="shared" si="4"/>
        <v>0</v>
      </c>
      <c r="BD33" s="109">
        <f t="shared" si="4"/>
        <v>0</v>
      </c>
      <c r="BE33" s="109">
        <f t="shared" si="4"/>
        <v>0</v>
      </c>
      <c r="BF33" s="109">
        <f t="shared" si="4"/>
        <v>0</v>
      </c>
      <c r="BG33" s="109">
        <f t="shared" si="4"/>
        <v>0</v>
      </c>
      <c r="BH33" s="113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</row>
    <row r="34" spans="1:72" s="20" customFormat="1" ht="16.5" thickTop="1" thickBot="1">
      <c r="A34" s="215"/>
      <c r="B34" s="480"/>
      <c r="C34" s="481"/>
      <c r="D34" s="98"/>
      <c r="E34" s="98"/>
      <c r="F34" s="98"/>
      <c r="G34" s="98"/>
      <c r="H34" s="99"/>
      <c r="I34" s="99"/>
      <c r="J34" s="217"/>
      <c r="K34" s="98"/>
      <c r="L34" s="98"/>
      <c r="M34" s="98"/>
      <c r="N34" s="98"/>
      <c r="O34" s="89"/>
      <c r="P34" s="89"/>
      <c r="Q34" s="133"/>
      <c r="R34" s="223"/>
      <c r="S34" s="223"/>
      <c r="T34" s="470"/>
      <c r="U34" s="223"/>
      <c r="V34" s="89"/>
      <c r="W34" s="89"/>
      <c r="X34" s="133"/>
      <c r="Y34" s="84"/>
      <c r="Z34" s="89"/>
      <c r="AA34" s="89"/>
      <c r="AB34" s="90"/>
      <c r="AC34" s="90"/>
      <c r="AD34" s="90"/>
      <c r="AE34" s="223"/>
      <c r="AF34" s="132"/>
      <c r="AG34" s="90"/>
      <c r="AH34" s="90"/>
      <c r="AI34" s="90"/>
      <c r="AJ34" s="223"/>
      <c r="AK34" s="223"/>
      <c r="AL34" s="90"/>
      <c r="AM34" s="224"/>
      <c r="AN34" s="90"/>
      <c r="AO34" s="90"/>
      <c r="AP34" s="90"/>
      <c r="AQ34" s="90"/>
      <c r="AR34" s="90"/>
      <c r="AS34" s="223"/>
      <c r="AT34" s="482"/>
      <c r="AU34" s="223"/>
      <c r="AV34" s="223"/>
      <c r="AW34" s="223"/>
      <c r="AX34" s="132"/>
      <c r="AY34" s="90"/>
      <c r="AZ34" s="133"/>
      <c r="BA34" s="109">
        <f t="shared" si="4"/>
        <v>0</v>
      </c>
      <c r="BB34" s="109">
        <f t="shared" si="4"/>
        <v>0</v>
      </c>
      <c r="BC34" s="109">
        <f t="shared" si="4"/>
        <v>0</v>
      </c>
      <c r="BD34" s="109">
        <f t="shared" si="4"/>
        <v>0</v>
      </c>
      <c r="BE34" s="109">
        <f t="shared" si="4"/>
        <v>0</v>
      </c>
      <c r="BF34" s="109">
        <f t="shared" si="4"/>
        <v>0</v>
      </c>
      <c r="BG34" s="109">
        <f t="shared" si="4"/>
        <v>0</v>
      </c>
      <c r="BH34" s="113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</row>
    <row r="35" spans="1:72" s="20" customFormat="1" ht="15.75" thickBot="1">
      <c r="A35" s="215"/>
      <c r="B35" s="480"/>
      <c r="C35" s="481"/>
      <c r="D35" s="98"/>
      <c r="E35" s="98"/>
      <c r="F35" s="98"/>
      <c r="G35" s="98"/>
      <c r="H35" s="90"/>
      <c r="I35" s="90"/>
      <c r="J35" s="133"/>
      <c r="K35" s="98"/>
      <c r="L35" s="98"/>
      <c r="M35" s="98"/>
      <c r="N35" s="98"/>
      <c r="O35" s="89"/>
      <c r="P35" s="89"/>
      <c r="Q35" s="133"/>
      <c r="R35" s="223"/>
      <c r="S35" s="223"/>
      <c r="T35" s="470"/>
      <c r="U35" s="223"/>
      <c r="V35" s="89"/>
      <c r="W35" s="89"/>
      <c r="X35" s="133"/>
      <c r="Y35" s="84"/>
      <c r="Z35" s="89"/>
      <c r="AA35" s="89"/>
      <c r="AB35" s="90"/>
      <c r="AC35" s="90"/>
      <c r="AD35" s="90"/>
      <c r="AE35" s="223"/>
      <c r="AF35" s="132"/>
      <c r="AG35" s="90"/>
      <c r="AH35" s="90"/>
      <c r="AI35" s="90"/>
      <c r="AJ35" s="223"/>
      <c r="AK35" s="223"/>
      <c r="AL35" s="90"/>
      <c r="AM35" s="224"/>
      <c r="AN35" s="90"/>
      <c r="AO35" s="90"/>
      <c r="AP35" s="90"/>
      <c r="AQ35" s="90"/>
      <c r="AR35" s="90"/>
      <c r="AS35" s="223"/>
      <c r="AT35" s="482"/>
      <c r="AU35" s="223"/>
      <c r="AV35" s="223"/>
      <c r="AW35" s="223"/>
      <c r="AX35" s="132"/>
      <c r="AY35" s="90"/>
      <c r="AZ35" s="133"/>
      <c r="BA35" s="109">
        <f t="shared" si="4"/>
        <v>0</v>
      </c>
      <c r="BB35" s="109">
        <f t="shared" si="4"/>
        <v>0</v>
      </c>
      <c r="BC35" s="109">
        <f t="shared" si="4"/>
        <v>0</v>
      </c>
      <c r="BD35" s="109">
        <f t="shared" si="4"/>
        <v>0</v>
      </c>
      <c r="BE35" s="109">
        <f t="shared" si="4"/>
        <v>0</v>
      </c>
      <c r="BF35" s="109">
        <f t="shared" si="4"/>
        <v>0</v>
      </c>
      <c r="BG35" s="109">
        <f t="shared" si="4"/>
        <v>0</v>
      </c>
      <c r="BH35" s="113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</row>
    <row r="36" spans="1:72" s="20" customFormat="1" ht="15.75" thickBot="1">
      <c r="A36" s="215"/>
      <c r="B36" s="480"/>
      <c r="C36" s="481"/>
      <c r="D36" s="98"/>
      <c r="E36" s="98"/>
      <c r="F36" s="98"/>
      <c r="G36" s="98"/>
      <c r="H36" s="90"/>
      <c r="I36" s="90"/>
      <c r="J36" s="133"/>
      <c r="K36" s="98"/>
      <c r="L36" s="98"/>
      <c r="M36" s="98"/>
      <c r="N36" s="98"/>
      <c r="O36" s="89"/>
      <c r="P36" s="89"/>
      <c r="Q36" s="133"/>
      <c r="R36" s="223"/>
      <c r="S36" s="223"/>
      <c r="T36" s="470"/>
      <c r="U36" s="223"/>
      <c r="V36" s="89"/>
      <c r="W36" s="89"/>
      <c r="X36" s="133"/>
      <c r="Y36" s="84"/>
      <c r="Z36" s="89"/>
      <c r="AA36" s="89"/>
      <c r="AB36" s="90"/>
      <c r="AC36" s="90"/>
      <c r="AD36" s="90"/>
      <c r="AE36" s="474"/>
      <c r="AF36" s="132"/>
      <c r="AG36" s="90"/>
      <c r="AH36" s="90"/>
      <c r="AI36" s="90"/>
      <c r="AJ36" s="223"/>
      <c r="AK36" s="223"/>
      <c r="AL36" s="90"/>
      <c r="AM36" s="224"/>
      <c r="AN36" s="90"/>
      <c r="AO36" s="90"/>
      <c r="AP36" s="90"/>
      <c r="AQ36" s="90"/>
      <c r="AR36" s="90"/>
      <c r="AS36" s="223"/>
      <c r="AT36" s="482"/>
      <c r="AU36" s="223"/>
      <c r="AV36" s="223"/>
      <c r="AW36" s="223"/>
      <c r="AX36" s="132"/>
      <c r="AY36" s="90"/>
      <c r="AZ36" s="133"/>
      <c r="BA36" s="109">
        <f t="shared" si="4"/>
        <v>0</v>
      </c>
      <c r="BB36" s="109">
        <f t="shared" si="4"/>
        <v>0</v>
      </c>
      <c r="BC36" s="109">
        <f t="shared" si="4"/>
        <v>0</v>
      </c>
      <c r="BD36" s="109">
        <f t="shared" si="4"/>
        <v>0</v>
      </c>
      <c r="BE36" s="109">
        <f t="shared" si="4"/>
        <v>0</v>
      </c>
      <c r="BF36" s="109">
        <f t="shared" si="4"/>
        <v>0</v>
      </c>
      <c r="BG36" s="109">
        <f t="shared" si="4"/>
        <v>0</v>
      </c>
      <c r="BH36" s="113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</row>
    <row r="37" spans="1:72" s="20" customFormat="1" ht="15.75" thickBot="1">
      <c r="A37" s="215"/>
      <c r="B37" s="480"/>
      <c r="C37" s="481"/>
      <c r="D37" s="98"/>
      <c r="E37" s="98"/>
      <c r="F37" s="98"/>
      <c r="G37" s="98"/>
      <c r="H37" s="90"/>
      <c r="I37" s="90"/>
      <c r="J37" s="133"/>
      <c r="K37" s="98"/>
      <c r="L37" s="98"/>
      <c r="M37" s="98"/>
      <c r="N37" s="98"/>
      <c r="O37" s="89"/>
      <c r="P37" s="89"/>
      <c r="Q37" s="133"/>
      <c r="R37" s="474"/>
      <c r="S37" s="474"/>
      <c r="T37" s="470"/>
      <c r="U37" s="474"/>
      <c r="V37" s="89"/>
      <c r="W37" s="89"/>
      <c r="X37" s="133"/>
      <c r="Y37" s="84"/>
      <c r="Z37" s="89"/>
      <c r="AA37" s="89"/>
      <c r="AB37" s="90"/>
      <c r="AC37" s="90"/>
      <c r="AD37" s="90"/>
      <c r="AE37" s="474"/>
      <c r="AF37" s="132"/>
      <c r="AG37" s="90"/>
      <c r="AH37" s="90"/>
      <c r="AI37" s="90"/>
      <c r="AJ37" s="474"/>
      <c r="AK37" s="223"/>
      <c r="AL37" s="90"/>
      <c r="AM37" s="224"/>
      <c r="AN37" s="90"/>
      <c r="AO37" s="90"/>
      <c r="AP37" s="90"/>
      <c r="AQ37" s="90"/>
      <c r="AR37" s="90"/>
      <c r="AS37" s="223"/>
      <c r="AT37" s="482"/>
      <c r="AU37" s="223"/>
      <c r="AV37" s="223"/>
      <c r="AW37" s="223"/>
      <c r="AX37" s="132"/>
      <c r="AY37" s="90"/>
      <c r="AZ37" s="133"/>
      <c r="BA37" s="109">
        <f t="shared" si="4"/>
        <v>0</v>
      </c>
      <c r="BB37" s="109">
        <f t="shared" si="4"/>
        <v>0</v>
      </c>
      <c r="BC37" s="109">
        <f t="shared" si="4"/>
        <v>0</v>
      </c>
      <c r="BD37" s="109">
        <f t="shared" si="4"/>
        <v>0</v>
      </c>
      <c r="BE37" s="109">
        <f t="shared" si="4"/>
        <v>0</v>
      </c>
      <c r="BF37" s="109">
        <f t="shared" si="4"/>
        <v>0</v>
      </c>
      <c r="BG37" s="109">
        <f t="shared" si="4"/>
        <v>0</v>
      </c>
      <c r="BH37" s="113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</row>
    <row r="38" spans="1:72" s="20" customFormat="1" ht="15.75" thickBot="1">
      <c r="A38" s="215"/>
      <c r="B38" s="480"/>
      <c r="C38" s="481"/>
      <c r="D38" s="98"/>
      <c r="E38" s="98"/>
      <c r="F38" s="98"/>
      <c r="G38" s="98"/>
      <c r="H38" s="90"/>
      <c r="I38" s="90"/>
      <c r="J38" s="133"/>
      <c r="K38" s="98"/>
      <c r="L38" s="98"/>
      <c r="M38" s="98"/>
      <c r="N38" s="98"/>
      <c r="O38" s="89"/>
      <c r="P38" s="89"/>
      <c r="Q38" s="133"/>
      <c r="R38" s="474"/>
      <c r="S38" s="474"/>
      <c r="T38" s="470"/>
      <c r="U38" s="474"/>
      <c r="V38" s="89"/>
      <c r="W38" s="89"/>
      <c r="X38" s="133"/>
      <c r="Y38" s="84"/>
      <c r="Z38" s="89"/>
      <c r="AA38" s="89"/>
      <c r="AB38" s="90"/>
      <c r="AC38" s="90"/>
      <c r="AD38" s="90"/>
      <c r="AE38" s="474"/>
      <c r="AF38" s="132"/>
      <c r="AG38" s="90"/>
      <c r="AH38" s="90"/>
      <c r="AI38" s="90"/>
      <c r="AJ38" s="474"/>
      <c r="AK38" s="223"/>
      <c r="AL38" s="90"/>
      <c r="AM38" s="224"/>
      <c r="AN38" s="90"/>
      <c r="AO38" s="90"/>
      <c r="AP38" s="90"/>
      <c r="AQ38" s="90"/>
      <c r="AR38" s="90"/>
      <c r="AS38" s="223"/>
      <c r="AT38" s="482"/>
      <c r="AU38" s="223"/>
      <c r="AV38" s="223"/>
      <c r="AW38" s="223"/>
      <c r="AX38" s="132"/>
      <c r="AY38" s="90"/>
      <c r="AZ38" s="133"/>
      <c r="BA38" s="109">
        <f t="shared" si="4"/>
        <v>0</v>
      </c>
      <c r="BB38" s="109">
        <f t="shared" si="4"/>
        <v>0</v>
      </c>
      <c r="BC38" s="109">
        <f t="shared" si="4"/>
        <v>0</v>
      </c>
      <c r="BD38" s="109">
        <f t="shared" si="4"/>
        <v>0</v>
      </c>
      <c r="BE38" s="109">
        <f t="shared" si="4"/>
        <v>0</v>
      </c>
      <c r="BF38" s="109">
        <f t="shared" si="4"/>
        <v>0</v>
      </c>
      <c r="BG38" s="109">
        <f t="shared" si="4"/>
        <v>0</v>
      </c>
      <c r="BH38" s="113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</row>
    <row r="39" spans="1:72" s="20" customFormat="1" ht="16.5" thickTop="1" thickBot="1">
      <c r="A39" s="215"/>
      <c r="B39" s="480"/>
      <c r="C39" s="481"/>
      <c r="D39" s="98"/>
      <c r="E39" s="98"/>
      <c r="F39" s="98"/>
      <c r="G39" s="98"/>
      <c r="H39" s="99"/>
      <c r="I39" s="99"/>
      <c r="J39" s="217"/>
      <c r="K39" s="98"/>
      <c r="L39" s="98"/>
      <c r="M39" s="98"/>
      <c r="N39" s="98"/>
      <c r="O39" s="89"/>
      <c r="P39" s="89"/>
      <c r="Q39" s="133"/>
      <c r="R39" s="223"/>
      <c r="S39" s="223"/>
      <c r="T39" s="470"/>
      <c r="U39" s="223"/>
      <c r="V39" s="89"/>
      <c r="W39" s="89"/>
      <c r="X39" s="133"/>
      <c r="Y39" s="84"/>
      <c r="Z39" s="89"/>
      <c r="AA39" s="89"/>
      <c r="AB39" s="90"/>
      <c r="AC39" s="90"/>
      <c r="AD39" s="90"/>
      <c r="AE39" s="223"/>
      <c r="AF39" s="132"/>
      <c r="AG39" s="90"/>
      <c r="AH39" s="90"/>
      <c r="AI39" s="90"/>
      <c r="AJ39" s="223"/>
      <c r="AK39" s="223"/>
      <c r="AL39" s="90"/>
      <c r="AM39" s="224"/>
      <c r="AN39" s="90"/>
      <c r="AO39" s="90"/>
      <c r="AP39" s="90"/>
      <c r="AQ39" s="90"/>
      <c r="AR39" s="90"/>
      <c r="AS39" s="223"/>
      <c r="AT39" s="482"/>
      <c r="AU39" s="223"/>
      <c r="AV39" s="223"/>
      <c r="AW39" s="223"/>
      <c r="AX39" s="132"/>
      <c r="AY39" s="90"/>
      <c r="AZ39" s="133"/>
      <c r="BA39" s="109">
        <f t="shared" si="4"/>
        <v>0</v>
      </c>
      <c r="BB39" s="109">
        <f t="shared" si="4"/>
        <v>0</v>
      </c>
      <c r="BC39" s="109">
        <f t="shared" si="4"/>
        <v>0</v>
      </c>
      <c r="BD39" s="109">
        <f t="shared" si="4"/>
        <v>0</v>
      </c>
      <c r="BE39" s="109">
        <f t="shared" si="4"/>
        <v>0</v>
      </c>
      <c r="BF39" s="109">
        <f t="shared" si="4"/>
        <v>0</v>
      </c>
      <c r="BG39" s="109">
        <f t="shared" si="4"/>
        <v>0</v>
      </c>
      <c r="BH39" s="113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</row>
    <row r="40" spans="1:72" s="20" customFormat="1" ht="15.75" thickBot="1">
      <c r="A40" s="215"/>
      <c r="B40" s="480"/>
      <c r="C40" s="481"/>
      <c r="D40" s="98"/>
      <c r="E40" s="98"/>
      <c r="F40" s="98"/>
      <c r="G40" s="98"/>
      <c r="H40" s="90"/>
      <c r="I40" s="90"/>
      <c r="J40" s="133"/>
      <c r="K40" s="98"/>
      <c r="L40" s="98"/>
      <c r="M40" s="98"/>
      <c r="N40" s="98"/>
      <c r="O40" s="89"/>
      <c r="P40" s="89"/>
      <c r="Q40" s="133"/>
      <c r="R40" s="474"/>
      <c r="S40" s="474"/>
      <c r="T40" s="470"/>
      <c r="U40" s="474"/>
      <c r="V40" s="89"/>
      <c r="W40" s="89"/>
      <c r="X40" s="133"/>
      <c r="Y40" s="84"/>
      <c r="Z40" s="89"/>
      <c r="AA40" s="89"/>
      <c r="AB40" s="90"/>
      <c r="AC40" s="90"/>
      <c r="AD40" s="90"/>
      <c r="AE40" s="474"/>
      <c r="AF40" s="132"/>
      <c r="AG40" s="90"/>
      <c r="AH40" s="90"/>
      <c r="AI40" s="90"/>
      <c r="AJ40" s="474"/>
      <c r="AK40" s="223"/>
      <c r="AL40" s="90"/>
      <c r="AM40" s="224"/>
      <c r="AN40" s="90"/>
      <c r="AO40" s="90"/>
      <c r="AP40" s="90"/>
      <c r="AQ40" s="90"/>
      <c r="AR40" s="90"/>
      <c r="AS40" s="223"/>
      <c r="AT40" s="482"/>
      <c r="AU40" s="223"/>
      <c r="AV40" s="223"/>
      <c r="AW40" s="223"/>
      <c r="AX40" s="132"/>
      <c r="AY40" s="90"/>
      <c r="AZ40" s="133"/>
      <c r="BA40" s="109">
        <f t="shared" si="4"/>
        <v>0</v>
      </c>
      <c r="BB40" s="109">
        <f t="shared" si="4"/>
        <v>0</v>
      </c>
      <c r="BC40" s="109">
        <f t="shared" si="4"/>
        <v>0</v>
      </c>
      <c r="BD40" s="109">
        <f t="shared" si="4"/>
        <v>0</v>
      </c>
      <c r="BE40" s="109">
        <f t="shared" si="4"/>
        <v>0</v>
      </c>
      <c r="BF40" s="109">
        <f t="shared" si="4"/>
        <v>0</v>
      </c>
      <c r="BG40" s="109">
        <f t="shared" si="4"/>
        <v>0</v>
      </c>
      <c r="BH40" s="113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</row>
    <row r="41" spans="1:72" s="20" customFormat="1" ht="15.75" thickBot="1">
      <c r="A41" s="215">
        <v>27</v>
      </c>
      <c r="D41" s="98"/>
      <c r="E41" s="98"/>
      <c r="F41" s="98"/>
      <c r="G41" s="98"/>
      <c r="H41" s="90"/>
      <c r="I41" s="90"/>
      <c r="J41" s="133"/>
      <c r="K41" s="98"/>
      <c r="L41" s="98"/>
      <c r="M41" s="98"/>
      <c r="N41" s="98"/>
      <c r="O41" s="89"/>
      <c r="P41" s="89"/>
      <c r="Q41" s="133"/>
      <c r="R41" s="223"/>
      <c r="S41" s="474"/>
      <c r="T41" s="470"/>
      <c r="U41" s="470"/>
      <c r="V41" s="89"/>
      <c r="W41" s="89"/>
      <c r="X41" s="133"/>
      <c r="Y41" s="84"/>
      <c r="Z41" s="89"/>
      <c r="AA41" s="89"/>
      <c r="AB41" s="90"/>
      <c r="AC41" s="90"/>
      <c r="AD41" s="90"/>
      <c r="AE41" s="474"/>
      <c r="AF41" s="132"/>
      <c r="AG41" s="90"/>
      <c r="AH41" s="90"/>
      <c r="AI41" s="90"/>
      <c r="AJ41" s="223"/>
      <c r="AK41" s="223"/>
      <c r="AL41" s="90"/>
      <c r="AM41" s="224"/>
      <c r="AN41" s="90"/>
      <c r="AO41" s="90"/>
      <c r="AP41" s="90"/>
      <c r="AQ41" s="90"/>
      <c r="AR41" s="90"/>
      <c r="AS41" s="223"/>
      <c r="AT41" s="482"/>
      <c r="AU41" s="223"/>
      <c r="AV41" s="223"/>
      <c r="AW41" s="223"/>
      <c r="AX41" s="132"/>
      <c r="AY41" s="90"/>
      <c r="AZ41" s="133"/>
      <c r="BA41" s="109"/>
      <c r="BB41" s="109"/>
      <c r="BC41" s="109"/>
      <c r="BD41" s="109"/>
      <c r="BE41" s="109"/>
      <c r="BF41" s="109"/>
      <c r="BG41" s="109"/>
      <c r="BH41" s="113">
        <f>SUM(BA41:BG41)</f>
        <v>0</v>
      </c>
      <c r="BI41" s="674"/>
      <c r="BJ41" s="675"/>
      <c r="BK41" s="675"/>
      <c r="BL41" s="675"/>
      <c r="BM41" s="675"/>
      <c r="BN41" s="675"/>
      <c r="BO41" s="675"/>
      <c r="BP41" s="675"/>
      <c r="BQ41" s="675"/>
      <c r="BR41" s="675"/>
      <c r="BS41" s="676"/>
    </row>
    <row r="42" spans="1:72" s="20" customFormat="1" ht="14.25" thickTop="1" thickBot="1">
      <c r="A42" s="700" t="s">
        <v>115</v>
      </c>
      <c r="B42" s="701"/>
      <c r="C42" s="702"/>
      <c r="D42" s="187">
        <f t="shared" ref="D42:AI42" si="5">(SUM(D15:D41))/$BO$10</f>
        <v>1.8</v>
      </c>
      <c r="E42" s="187">
        <f t="shared" si="5"/>
        <v>0.65</v>
      </c>
      <c r="F42" s="187">
        <f t="shared" si="5"/>
        <v>2.2999999999999998</v>
      </c>
      <c r="G42" s="187">
        <f t="shared" si="5"/>
        <v>0.65</v>
      </c>
      <c r="H42" s="187">
        <f t="shared" si="5"/>
        <v>0</v>
      </c>
      <c r="I42" s="187">
        <f t="shared" si="5"/>
        <v>0</v>
      </c>
      <c r="J42" s="187">
        <f t="shared" si="5"/>
        <v>0</v>
      </c>
      <c r="K42" s="188">
        <f t="shared" si="5"/>
        <v>1.2</v>
      </c>
      <c r="L42" s="188">
        <f t="shared" si="5"/>
        <v>1.8</v>
      </c>
      <c r="M42" s="188">
        <f t="shared" si="5"/>
        <v>2</v>
      </c>
      <c r="N42" s="188">
        <f t="shared" si="5"/>
        <v>2.5</v>
      </c>
      <c r="O42" s="188">
        <f t="shared" si="5"/>
        <v>0</v>
      </c>
      <c r="P42" s="188">
        <f t="shared" si="5"/>
        <v>0</v>
      </c>
      <c r="Q42" s="188">
        <f t="shared" si="5"/>
        <v>0</v>
      </c>
      <c r="R42" s="483">
        <f t="shared" si="5"/>
        <v>0</v>
      </c>
      <c r="S42" s="483">
        <f t="shared" si="5"/>
        <v>0</v>
      </c>
      <c r="T42" s="483">
        <f t="shared" si="5"/>
        <v>0</v>
      </c>
      <c r="U42" s="483">
        <f t="shared" si="5"/>
        <v>2</v>
      </c>
      <c r="V42" s="188">
        <f t="shared" si="5"/>
        <v>0</v>
      </c>
      <c r="W42" s="188">
        <f t="shared" si="5"/>
        <v>0</v>
      </c>
      <c r="X42" s="188">
        <f t="shared" si="5"/>
        <v>0</v>
      </c>
      <c r="Y42" s="188">
        <f t="shared" si="5"/>
        <v>0</v>
      </c>
      <c r="Z42" s="188">
        <f t="shared" si="5"/>
        <v>0</v>
      </c>
      <c r="AA42" s="188">
        <f t="shared" si="5"/>
        <v>0</v>
      </c>
      <c r="AB42" s="188">
        <f t="shared" si="5"/>
        <v>0</v>
      </c>
      <c r="AC42" s="188">
        <f t="shared" si="5"/>
        <v>0</v>
      </c>
      <c r="AD42" s="188">
        <f t="shared" si="5"/>
        <v>0</v>
      </c>
      <c r="AE42" s="483">
        <f t="shared" si="5"/>
        <v>4</v>
      </c>
      <c r="AF42" s="188">
        <f t="shared" si="5"/>
        <v>0</v>
      </c>
      <c r="AG42" s="188">
        <f t="shared" si="5"/>
        <v>0</v>
      </c>
      <c r="AH42" s="188">
        <f t="shared" si="5"/>
        <v>0</v>
      </c>
      <c r="AI42" s="188">
        <f t="shared" si="5"/>
        <v>0</v>
      </c>
      <c r="AJ42" s="483">
        <v>0.75</v>
      </c>
      <c r="AK42" s="483">
        <f t="shared" ref="AK42:BG42" si="6">(SUM(AK15:AK41))/$BO$10</f>
        <v>0</v>
      </c>
      <c r="AL42" s="188">
        <f t="shared" si="6"/>
        <v>1</v>
      </c>
      <c r="AM42" s="188">
        <f t="shared" si="6"/>
        <v>0</v>
      </c>
      <c r="AN42" s="188">
        <f t="shared" si="6"/>
        <v>0</v>
      </c>
      <c r="AO42" s="188">
        <f t="shared" si="6"/>
        <v>0</v>
      </c>
      <c r="AP42" s="188">
        <f t="shared" si="6"/>
        <v>0</v>
      </c>
      <c r="AQ42" s="188">
        <f t="shared" si="6"/>
        <v>0</v>
      </c>
      <c r="AR42" s="188">
        <f t="shared" si="6"/>
        <v>0</v>
      </c>
      <c r="AS42" s="483">
        <f t="shared" si="6"/>
        <v>16.2</v>
      </c>
      <c r="AT42" s="484">
        <f t="shared" si="6"/>
        <v>11.1</v>
      </c>
      <c r="AU42" s="483">
        <f t="shared" si="6"/>
        <v>6.15</v>
      </c>
      <c r="AV42" s="483">
        <f t="shared" si="6"/>
        <v>3.9</v>
      </c>
      <c r="AW42" s="483">
        <f t="shared" si="6"/>
        <v>5.25</v>
      </c>
      <c r="AX42" s="188">
        <f t="shared" si="6"/>
        <v>0</v>
      </c>
      <c r="AY42" s="188">
        <f t="shared" si="6"/>
        <v>0</v>
      </c>
      <c r="AZ42" s="188">
        <f t="shared" si="6"/>
        <v>0</v>
      </c>
      <c r="BA42" s="190">
        <f t="shared" si="6"/>
        <v>14.1</v>
      </c>
      <c r="BB42" s="190">
        <f t="shared" si="6"/>
        <v>8.6</v>
      </c>
      <c r="BC42" s="190">
        <f t="shared" si="6"/>
        <v>8.1999999999999993</v>
      </c>
      <c r="BD42" s="190">
        <f t="shared" si="6"/>
        <v>10.4</v>
      </c>
      <c r="BE42" s="190">
        <f t="shared" si="6"/>
        <v>1.5</v>
      </c>
      <c r="BF42" s="190">
        <f t="shared" si="6"/>
        <v>0</v>
      </c>
      <c r="BG42" s="190">
        <f t="shared" si="6"/>
        <v>21.2</v>
      </c>
      <c r="BH42" s="113"/>
      <c r="BI42" s="677"/>
      <c r="BJ42" s="678"/>
      <c r="BK42" s="678"/>
      <c r="BL42" s="678"/>
      <c r="BM42" s="678"/>
      <c r="BN42" s="678"/>
      <c r="BO42" s="678"/>
      <c r="BP42" s="678"/>
      <c r="BQ42" s="678"/>
      <c r="BR42" s="678"/>
      <c r="BS42" s="679"/>
    </row>
    <row r="43" spans="1:72" s="20" customFormat="1" ht="14.25" thickTop="1" thickBot="1">
      <c r="A43" s="703" t="s">
        <v>116</v>
      </c>
      <c r="B43" s="704"/>
      <c r="C43" s="705"/>
      <c r="D43" s="191">
        <f t="shared" ref="D43:J43" si="7">D42/BK19</f>
        <v>0.6</v>
      </c>
      <c r="E43" s="191">
        <f t="shared" si="7"/>
        <v>0.65</v>
      </c>
      <c r="F43" s="191">
        <f t="shared" si="7"/>
        <v>0.51111111111111107</v>
      </c>
      <c r="G43" s="191">
        <f t="shared" si="7"/>
        <v>0.43333333333333335</v>
      </c>
      <c r="H43" s="191" t="e">
        <f t="shared" si="7"/>
        <v>#DIV/0!</v>
      </c>
      <c r="I43" s="191" t="e">
        <f t="shared" si="7"/>
        <v>#DIV/0!</v>
      </c>
      <c r="J43" s="191" t="e">
        <f t="shared" si="7"/>
        <v>#DIV/0!</v>
      </c>
      <c r="K43" s="191">
        <f t="shared" ref="K43:Q43" si="8">K42/BK20</f>
        <v>0.6</v>
      </c>
      <c r="L43" s="191">
        <f t="shared" si="8"/>
        <v>0.9</v>
      </c>
      <c r="M43" s="191">
        <f t="shared" si="8"/>
        <v>1</v>
      </c>
      <c r="N43" s="191">
        <f t="shared" si="8"/>
        <v>0.625</v>
      </c>
      <c r="O43" s="191" t="e">
        <f t="shared" si="8"/>
        <v>#DIV/0!</v>
      </c>
      <c r="P43" s="191" t="e">
        <f t="shared" si="8"/>
        <v>#DIV/0!</v>
      </c>
      <c r="Q43" s="191" t="e">
        <f t="shared" si="8"/>
        <v>#DIV/0!</v>
      </c>
      <c r="R43" s="485" t="e">
        <f t="shared" ref="R43:X43" si="9">R42/BK16</f>
        <v>#DIV/0!</v>
      </c>
      <c r="S43" s="485" t="e">
        <f t="shared" si="9"/>
        <v>#DIV/0!</v>
      </c>
      <c r="T43" s="485" t="e">
        <f t="shared" si="9"/>
        <v>#DIV/0!</v>
      </c>
      <c r="U43" s="485">
        <f>U42/BN16</f>
        <v>1</v>
      </c>
      <c r="V43" s="191" t="e">
        <f t="shared" si="9"/>
        <v>#DIV/0!</v>
      </c>
      <c r="W43" s="191" t="e">
        <f t="shared" si="9"/>
        <v>#DIV/0!</v>
      </c>
      <c r="X43" s="191" t="e">
        <f t="shared" si="9"/>
        <v>#DIV/0!</v>
      </c>
      <c r="Y43" s="192" t="e">
        <f t="shared" ref="Y43:AE43" si="10">Y42/BK17</f>
        <v>#DIV/0!</v>
      </c>
      <c r="Z43" s="192" t="e">
        <f t="shared" si="10"/>
        <v>#DIV/0!</v>
      </c>
      <c r="AA43" s="192" t="e">
        <f t="shared" si="10"/>
        <v>#DIV/0!</v>
      </c>
      <c r="AB43" s="192" t="e">
        <f t="shared" si="10"/>
        <v>#DIV/0!</v>
      </c>
      <c r="AC43" s="192" t="e">
        <f t="shared" si="10"/>
        <v>#DIV/0!</v>
      </c>
      <c r="AD43" s="192" t="e">
        <f t="shared" si="10"/>
        <v>#DIV/0!</v>
      </c>
      <c r="AE43" s="486">
        <f t="shared" si="10"/>
        <v>0.8</v>
      </c>
      <c r="AF43" s="193" t="e">
        <f t="shared" ref="AF43:AK43" si="11">AF42/BK18</f>
        <v>#DIV/0!</v>
      </c>
      <c r="AG43" s="193" t="e">
        <f t="shared" si="11"/>
        <v>#DIV/0!</v>
      </c>
      <c r="AH43" s="193" t="e">
        <f t="shared" si="11"/>
        <v>#DIV/0!</v>
      </c>
      <c r="AI43" s="193" t="e">
        <f t="shared" si="11"/>
        <v>#DIV/0!</v>
      </c>
      <c r="AJ43" s="487">
        <f>AJ42/BO18</f>
        <v>0.75</v>
      </c>
      <c r="AK43" s="487">
        <f t="shared" si="11"/>
        <v>0</v>
      </c>
      <c r="AL43" s="193">
        <v>1</v>
      </c>
      <c r="AM43" s="194" t="e">
        <f t="shared" ref="AM43:AS43" si="12">AM42/BK21</f>
        <v>#DIV/0!</v>
      </c>
      <c r="AN43" s="194" t="e">
        <f t="shared" si="12"/>
        <v>#DIV/0!</v>
      </c>
      <c r="AO43" s="194" t="e">
        <f t="shared" si="12"/>
        <v>#DIV/0!</v>
      </c>
      <c r="AP43" s="194" t="e">
        <f t="shared" si="12"/>
        <v>#DIV/0!</v>
      </c>
      <c r="AQ43" s="194" t="e">
        <f t="shared" si="12"/>
        <v>#DIV/0!</v>
      </c>
      <c r="AR43" s="194" t="e">
        <f t="shared" si="12"/>
        <v>#DIV/0!</v>
      </c>
      <c r="AS43" s="488">
        <f t="shared" si="12"/>
        <v>0.80999999999999994</v>
      </c>
      <c r="AT43" s="489">
        <f t="shared" ref="AT43:AZ43" si="13">AT42/BK22</f>
        <v>0.74</v>
      </c>
      <c r="AU43" s="490">
        <f t="shared" si="13"/>
        <v>0.61499999999999999</v>
      </c>
      <c r="AV43" s="490">
        <f t="shared" si="13"/>
        <v>0.39</v>
      </c>
      <c r="AW43" s="490">
        <f t="shared" si="13"/>
        <v>0.35</v>
      </c>
      <c r="AX43" s="195" t="e">
        <f t="shared" si="13"/>
        <v>#DIV/0!</v>
      </c>
      <c r="AY43" s="195" t="e">
        <f t="shared" si="13"/>
        <v>#DIV/0!</v>
      </c>
      <c r="AZ43" s="195" t="e">
        <f t="shared" si="13"/>
        <v>#DIV/0!</v>
      </c>
      <c r="BA43" s="196">
        <f t="shared" ref="BA43:BF43" si="14">BA42/BK24</f>
        <v>0.70499999999999996</v>
      </c>
      <c r="BB43" s="196">
        <f t="shared" si="14"/>
        <v>0.66153846153846152</v>
      </c>
      <c r="BC43" s="196">
        <f t="shared" si="14"/>
        <v>0.49696969696969695</v>
      </c>
      <c r="BD43" s="196">
        <f t="shared" si="14"/>
        <v>0.46222222222222226</v>
      </c>
      <c r="BE43" s="196">
        <f t="shared" si="14"/>
        <v>1.5</v>
      </c>
      <c r="BF43" s="196">
        <f t="shared" si="14"/>
        <v>0</v>
      </c>
      <c r="BG43" s="196">
        <f>BG42/BQ24</f>
        <v>0.84799999999999998</v>
      </c>
      <c r="BH43" s="197"/>
      <c r="BI43" s="680"/>
      <c r="BJ43" s="681"/>
      <c r="BK43" s="681"/>
      <c r="BL43" s="681"/>
      <c r="BM43" s="681"/>
      <c r="BN43" s="681"/>
      <c r="BO43" s="681"/>
      <c r="BP43" s="681"/>
      <c r="BQ43" s="681"/>
      <c r="BR43" s="681"/>
      <c r="BS43" s="682"/>
    </row>
    <row r="44" spans="1:72" s="20" customFormat="1" ht="13.5" thickTop="1">
      <c r="B44" s="198"/>
      <c r="L44" s="199"/>
      <c r="R44" s="448"/>
      <c r="S44" s="448"/>
      <c r="T44" s="448"/>
      <c r="U44" s="448"/>
      <c r="AE44" s="448"/>
      <c r="AJ44" s="448"/>
      <c r="AK44" s="448"/>
      <c r="AS44" s="448"/>
      <c r="AT44" s="449"/>
      <c r="AU44" s="448"/>
      <c r="AV44" s="448"/>
      <c r="AW44" s="448"/>
      <c r="BA44" s="200"/>
      <c r="BC44" s="201"/>
      <c r="BE44" s="201"/>
      <c r="BF44" s="201"/>
      <c r="BG44" s="201"/>
    </row>
    <row r="45" spans="1:72" s="20" customFormat="1" ht="12.75">
      <c r="A45" s="706" t="s">
        <v>117</v>
      </c>
      <c r="B45" s="706"/>
      <c r="C45" s="707"/>
      <c r="D45" s="707"/>
      <c r="E45" s="707"/>
      <c r="F45" s="707"/>
      <c r="G45" s="707"/>
      <c r="H45" s="415"/>
      <c r="I45" s="415"/>
      <c r="J45" s="706"/>
      <c r="K45" s="706"/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06"/>
      <c r="Z45" s="204"/>
      <c r="AA45" s="709" t="s">
        <v>201</v>
      </c>
      <c r="AB45" s="709"/>
      <c r="AC45" s="709"/>
      <c r="AD45" s="709"/>
      <c r="AE45" s="709"/>
      <c r="AF45" s="709"/>
      <c r="AG45" s="709"/>
      <c r="AH45" s="709"/>
      <c r="AI45" s="709"/>
      <c r="AJ45" s="709"/>
      <c r="AK45" s="709"/>
      <c r="AL45" s="709"/>
      <c r="AM45" s="709"/>
      <c r="AN45" s="709"/>
      <c r="AO45" s="709"/>
      <c r="AP45" s="709"/>
      <c r="AQ45" s="709"/>
      <c r="AR45" s="709"/>
      <c r="AS45" s="709"/>
      <c r="AT45" s="709"/>
      <c r="AU45" s="709"/>
      <c r="AV45" s="709"/>
      <c r="AW45" s="709"/>
      <c r="AX45" s="709"/>
      <c r="AY45" s="709"/>
      <c r="AZ45" s="709"/>
      <c r="BA45" s="709"/>
      <c r="BB45" s="709"/>
      <c r="BC45" s="709"/>
      <c r="BD45" s="709"/>
      <c r="BE45" s="709"/>
      <c r="BF45" s="709"/>
      <c r="BG45" s="709"/>
      <c r="BH45" s="708"/>
      <c r="BI45" s="708"/>
      <c r="BJ45" s="708"/>
      <c r="BK45" s="708"/>
      <c r="BL45" s="708"/>
      <c r="BM45" s="708"/>
      <c r="BN45" s="708"/>
      <c r="BO45" s="411"/>
      <c r="BP45" s="706" t="s">
        <v>120</v>
      </c>
      <c r="BQ45" s="706"/>
      <c r="BR45" s="706"/>
      <c r="BS45" s="706"/>
    </row>
    <row r="46" spans="1:72" s="20" customFormat="1" ht="12.75">
      <c r="B46" s="198"/>
      <c r="R46" s="448"/>
      <c r="S46" s="448"/>
      <c r="T46" s="448"/>
      <c r="U46" s="448"/>
      <c r="AE46" s="448"/>
      <c r="AJ46" s="448"/>
      <c r="AK46" s="448"/>
      <c r="AS46" s="448"/>
      <c r="AT46" s="449"/>
      <c r="AU46" s="448"/>
      <c r="AV46" s="448"/>
      <c r="AW46" s="448"/>
    </row>
    <row r="47" spans="1:72" s="20" customFormat="1" ht="12.75">
      <c r="B47" s="412" t="s">
        <v>121</v>
      </c>
      <c r="G47" s="709" t="s">
        <v>122</v>
      </c>
      <c r="H47" s="709"/>
      <c r="I47" s="709"/>
      <c r="J47" s="709"/>
      <c r="K47" s="709"/>
      <c r="L47" s="709"/>
      <c r="M47" s="709"/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AE47" s="710" t="s">
        <v>202</v>
      </c>
      <c r="AF47" s="710"/>
      <c r="AG47" s="710"/>
      <c r="AH47" s="710"/>
      <c r="AI47" s="710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0"/>
      <c r="AU47" s="710"/>
      <c r="AV47" s="710"/>
      <c r="AW47" s="710"/>
      <c r="AX47" s="710"/>
      <c r="AY47" s="710"/>
      <c r="AZ47" s="710"/>
      <c r="BA47" s="710"/>
      <c r="BB47" s="710"/>
      <c r="BC47" s="710"/>
      <c r="BD47" s="710"/>
      <c r="BE47" s="710"/>
      <c r="BF47" s="710"/>
      <c r="BG47" s="710"/>
      <c r="BN47" s="711" t="s">
        <v>124</v>
      </c>
      <c r="BO47" s="711"/>
      <c r="BP47" s="711"/>
      <c r="BQ47" s="711"/>
      <c r="BR47" s="711"/>
      <c r="BS47" s="204"/>
      <c r="BT47" s="204"/>
    </row>
    <row r="48" spans="1:72" s="20" customFormat="1" ht="12.75">
      <c r="B48" s="198"/>
      <c r="R48" s="448"/>
      <c r="S48" s="448"/>
      <c r="T48" s="448"/>
      <c r="U48" s="448"/>
      <c r="AE48" s="448"/>
      <c r="AJ48" s="448"/>
      <c r="AK48" s="448"/>
      <c r="AS48" s="448"/>
      <c r="AT48" s="449"/>
      <c r="AU48" s="448"/>
      <c r="AV48" s="448"/>
      <c r="AW48" s="448"/>
    </row>
    <row r="49" spans="2:71" s="20" customFormat="1" thickBot="1">
      <c r="B49" s="198"/>
      <c r="R49" s="448"/>
      <c r="S49" s="448"/>
      <c r="T49" s="448"/>
      <c r="U49" s="448"/>
      <c r="AE49" s="448"/>
      <c r="AJ49" s="448"/>
      <c r="AK49" s="448"/>
      <c r="AS49" s="448"/>
      <c r="AT49" s="449"/>
      <c r="AU49" s="448"/>
      <c r="AV49" s="448"/>
      <c r="AW49" s="448"/>
      <c r="BH49" s="46"/>
      <c r="BI49" s="46"/>
      <c r="BJ49" s="46"/>
      <c r="BR49"/>
    </row>
    <row r="50" spans="2:71" s="20" customFormat="1" thickTop="1">
      <c r="B50" s="198"/>
      <c r="R50" s="448"/>
      <c r="S50" s="448"/>
      <c r="T50" s="448"/>
      <c r="U50" s="448"/>
      <c r="AE50" s="448"/>
      <c r="AJ50" s="448"/>
      <c r="AK50" s="448"/>
      <c r="AS50" s="448"/>
      <c r="AT50" s="449"/>
      <c r="AU50" s="448"/>
      <c r="AV50" s="448"/>
      <c r="AW50" s="448"/>
      <c r="BH50" s="430"/>
      <c r="BI50" s="430"/>
      <c r="BJ50" s="430"/>
      <c r="BK50" s="207" t="str">
        <f t="shared" ref="BK50:BQ50" si="15">BK15</f>
        <v>a1</v>
      </c>
      <c r="BL50" s="207" t="str">
        <f t="shared" si="15"/>
        <v>a2</v>
      </c>
      <c r="BM50" s="207" t="str">
        <f t="shared" si="15"/>
        <v>b1</v>
      </c>
      <c r="BN50" s="207" t="str">
        <f t="shared" si="15"/>
        <v>b2</v>
      </c>
      <c r="BO50" s="207" t="str">
        <f t="shared" si="15"/>
        <v>c1</v>
      </c>
      <c r="BP50" s="207" t="str">
        <f t="shared" si="15"/>
        <v>d1</v>
      </c>
      <c r="BQ50" s="207" t="str">
        <f t="shared" si="15"/>
        <v>e1</v>
      </c>
      <c r="BR50"/>
      <c r="BS50" s="208"/>
    </row>
    <row r="51" spans="2:71" s="20" customFormat="1" ht="14.25">
      <c r="B51" s="198"/>
      <c r="R51" s="448"/>
      <c r="S51" s="448"/>
      <c r="T51" s="448"/>
      <c r="U51" s="448"/>
      <c r="AE51" s="448"/>
      <c r="AJ51" s="448"/>
      <c r="AK51" s="448"/>
      <c r="AS51" s="448"/>
      <c r="AT51" s="449"/>
      <c r="AU51" s="448"/>
      <c r="AV51" s="448"/>
      <c r="AW51" s="448"/>
      <c r="BH51" s="209"/>
      <c r="BI51" s="210"/>
      <c r="BJ51" s="210"/>
      <c r="BK51" s="231">
        <v>0.2</v>
      </c>
      <c r="BL51" s="231">
        <v>0.2</v>
      </c>
      <c r="BM51" s="231">
        <v>0.2</v>
      </c>
      <c r="BN51" s="231">
        <v>0.2</v>
      </c>
      <c r="BO51" s="231">
        <v>0.2</v>
      </c>
      <c r="BP51" s="231">
        <v>0.2</v>
      </c>
      <c r="BQ51" s="231">
        <v>0.2</v>
      </c>
      <c r="BR51"/>
    </row>
    <row r="52" spans="2:71" s="20" customFormat="1" ht="14.25">
      <c r="B52" s="198"/>
      <c r="R52" s="448"/>
      <c r="S52" s="448"/>
      <c r="T52" s="448"/>
      <c r="U52" s="448"/>
      <c r="AE52" s="448"/>
      <c r="AJ52" s="448"/>
      <c r="AK52" s="448"/>
      <c r="AS52" s="448"/>
      <c r="AT52" s="449"/>
      <c r="AU52" s="448"/>
      <c r="AV52" s="448"/>
      <c r="AW52" s="448"/>
      <c r="BH52" s="46"/>
      <c r="BI52" s="212"/>
      <c r="BJ52" s="212"/>
      <c r="BK52" s="231">
        <v>0.8</v>
      </c>
      <c r="BL52" s="231">
        <v>0.8</v>
      </c>
      <c r="BM52" s="231">
        <v>0.8</v>
      </c>
      <c r="BN52" s="231">
        <v>0.8</v>
      </c>
      <c r="BO52" s="231">
        <v>0.8</v>
      </c>
      <c r="BP52" s="231">
        <v>0.8</v>
      </c>
      <c r="BQ52" s="231">
        <v>0.8</v>
      </c>
      <c r="BR52"/>
    </row>
    <row r="53" spans="2:71" s="20" customFormat="1" ht="15" customHeight="1" thickBot="1">
      <c r="B53" s="198"/>
      <c r="R53" s="448"/>
      <c r="S53" s="448"/>
      <c r="T53" s="448"/>
      <c r="U53" s="448"/>
      <c r="AE53" s="448"/>
      <c r="AJ53" s="448"/>
      <c r="AK53" s="448"/>
      <c r="AS53" s="448"/>
      <c r="AT53" s="449"/>
      <c r="AU53" s="448"/>
      <c r="AV53" s="448"/>
      <c r="AW53" s="448"/>
      <c r="BE53"/>
      <c r="BK53" s="213">
        <f>BA43</f>
        <v>0.70499999999999996</v>
      </c>
      <c r="BL53" s="213">
        <f t="shared" ref="BL53:BQ53" si="16">BB43</f>
        <v>0.66153846153846152</v>
      </c>
      <c r="BM53" s="213">
        <f t="shared" si="16"/>
        <v>0.49696969696969695</v>
      </c>
      <c r="BN53" s="213">
        <f t="shared" si="16"/>
        <v>0.46222222222222226</v>
      </c>
      <c r="BO53" s="213">
        <v>0.8</v>
      </c>
      <c r="BP53" s="213">
        <v>1</v>
      </c>
      <c r="BQ53" s="213">
        <f t="shared" si="16"/>
        <v>0.84799999999999998</v>
      </c>
      <c r="BR53"/>
    </row>
    <row r="54" spans="2:71" s="11" customFormat="1" ht="12" thickTop="1">
      <c r="B54" s="214"/>
      <c r="R54" s="491"/>
      <c r="S54" s="491"/>
      <c r="T54" s="491"/>
      <c r="U54" s="491"/>
      <c r="AE54" s="491"/>
      <c r="AJ54" s="491"/>
      <c r="AK54" s="491"/>
      <c r="AS54" s="491"/>
      <c r="AT54" s="492"/>
      <c r="AU54" s="491"/>
      <c r="AV54" s="491"/>
      <c r="AW54" s="491"/>
    </row>
  </sheetData>
  <protectedRanges>
    <protectedRange sqref="AX21:AZ28 BH15:BH43 AZ44 B42:BG43 H21:J28 O21:Q28 S21:S28 AX33:AZ41 H33:J41 O33:Q41 S33:S41 V33:AR41 U26:AR28 U33:U40 V21:Z25 AB25:AI25 AL25:AR25 AB21:AD24 AF21:AI24 AM21:AR24" name="نطاق3"/>
    <protectedRange sqref="C45" name="نطاق4_1"/>
    <protectedRange sqref="BK53:BQ53 C27 C39:C40" name="نطاق3_1"/>
    <protectedRange sqref="C32:C34" name="نطاق3_1_1"/>
    <protectedRange sqref="C28:C30" name="نطاق3_1_1_1"/>
    <protectedRange sqref="AX16:AZ20 D25:G41 H15:J20 BA16:BG41 AX29:AZ32 H29:J32 O29:Q32 K26:N41 S29:S32 R26:R41 U41 AS26:AW41 V15:Z20 T26:T41 U29:AR32 S15:S20 L25 O15:Q20 AB15:AD20 AM15:AR20 AS25 AX15:BG15 AF15:AI20" name="نطاق3_2"/>
    <protectedRange sqref="R21:R25" name="نطاق3_10"/>
    <protectedRange sqref="R15:R20" name="نطاق3_2_8"/>
    <protectedRange sqref="U25" name="نطاق3_10_1_1"/>
    <protectedRange sqref="K25" name="نطاق3_10_2"/>
    <protectedRange sqref="M25" name="نطاق3_10_1_2"/>
    <protectedRange sqref="N25" name="نطاق3_10_1_3"/>
    <protectedRange sqref="T21:T25" name="نطاق3_11_1"/>
    <protectedRange sqref="T15:T20" name="نطاق3_2_9_1"/>
    <protectedRange sqref="AA21:AA25" name="نطاق3_12"/>
    <protectedRange sqref="AA15:AA20" name="نطاق3_2_10"/>
    <protectedRange sqref="AJ25" name="نطاق3_13"/>
    <protectedRange sqref="AK21:AK25" name="نطاق3_13_1"/>
    <protectedRange sqref="AK15:AK20" name="نطاق3_2_11_1"/>
    <protectedRange sqref="AT25:AW25" name="نطاق3_14"/>
    <protectedRange sqref="C10" name="نطاق2_1_1_1_1"/>
    <protectedRange sqref="B15" name="نطاق3_1_2_1_2"/>
    <protectedRange sqref="C15 C20:C22" name="نطاق3_1_1_2_1"/>
    <protectedRange sqref="C17:C19" name="نطاق3_1_1_1_1_1"/>
    <protectedRange sqref="F15:G15 D16:G24" name="نطاق3_2_1"/>
    <protectedRange sqref="D15" name="نطاق3_2_7_1"/>
    <protectedRange sqref="L15:L24" name="نطاق3_2_2"/>
    <protectedRange sqref="K22:K24" name="نطاق3_10_2_1"/>
    <protectedRange sqref="K15:K21" name="نطاق3_2_8_2_1"/>
    <protectedRange sqref="M21:M24" name="نطاق3_10_1_2_1"/>
    <protectedRange sqref="M15:M20" name="نطاق3_2_8_1_2_1"/>
    <protectedRange sqref="N21:N24" name="نطاق3_10_1_3_1"/>
    <protectedRange sqref="N15:N20" name="نطاق3_2_8_1_3_1"/>
    <protectedRange sqref="U21:U24" name="نطاق3_10_1_1_1"/>
    <protectedRange sqref="U15:U20" name="نطاق3_2_8_1_1_1"/>
    <protectedRange sqref="AE22:AE24" name="نطاق3_3"/>
    <protectedRange sqref="AE15:AE21" name="نطاق3_2_3"/>
    <protectedRange sqref="AJ21:AJ24" name="نطاق3_13_2"/>
    <protectedRange sqref="AJ15:AJ20" name="نطاق3_2_11_2"/>
    <protectedRange sqref="AL21:AL24" name="نطاق3_4"/>
    <protectedRange sqref="AL15:AL20" name="نطاق3_2_4"/>
    <protectedRange sqref="AS15:AS24" name="نطاق3_2_5"/>
    <protectedRange sqref="AT15:AW24" name="نطاق3_8"/>
  </protectedRanges>
  <mergeCells count="60">
    <mergeCell ref="BH45:BN45"/>
    <mergeCell ref="BP45:BS45"/>
    <mergeCell ref="G47:W47"/>
    <mergeCell ref="AE47:BG47"/>
    <mergeCell ref="BN47:BR47"/>
    <mergeCell ref="AA45:BG45"/>
    <mergeCell ref="A42:C42"/>
    <mergeCell ref="A43:C43"/>
    <mergeCell ref="A45:B45"/>
    <mergeCell ref="C45:G45"/>
    <mergeCell ref="J45:X45"/>
    <mergeCell ref="BI41:BS43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4"/>
  <sheetViews>
    <sheetView rightToLeft="1" workbookViewId="0">
      <selection sqref="A1:XFD1048576"/>
    </sheetView>
  </sheetViews>
  <sheetFormatPr defaultRowHeight="15"/>
  <cols>
    <col min="1" max="1" width="6.25" customWidth="1"/>
    <col min="2" max="2" width="12.875" customWidth="1"/>
    <col min="3" max="3" width="34.25" customWidth="1"/>
    <col min="4" max="5" width="5.25" customWidth="1"/>
    <col min="6" max="6" width="9.625" customWidth="1"/>
    <col min="7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style="441" bestFit="1" customWidth="1"/>
    <col min="19" max="21" width="7" style="441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style="441" bestFit="1" customWidth="1"/>
    <col min="32" max="35" width="5.25" customWidth="1"/>
    <col min="36" max="37" width="5.25" style="441" customWidth="1"/>
    <col min="38" max="44" width="5.25" customWidth="1"/>
    <col min="45" max="45" width="5.25" style="441" customWidth="1"/>
    <col min="46" max="46" width="5.25" style="442" customWidth="1"/>
    <col min="47" max="49" width="5.25" style="441" customWidth="1"/>
    <col min="50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68" width="7" bestFit="1" customWidth="1"/>
    <col min="69" max="70" width="5.25" bestFit="1" customWidth="1"/>
  </cols>
  <sheetData>
    <row r="1" spans="1:72">
      <c r="A1" s="629" t="s">
        <v>0</v>
      </c>
      <c r="B1" s="629"/>
      <c r="C1" s="629"/>
      <c r="D1" s="629"/>
      <c r="E1" s="629"/>
      <c r="F1" s="629"/>
      <c r="G1" s="629"/>
      <c r="H1" s="432"/>
      <c r="I1" s="43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>
      <c r="A2" s="629" t="s">
        <v>1</v>
      </c>
      <c r="B2" s="629"/>
      <c r="C2" s="629"/>
      <c r="D2" s="629"/>
      <c r="E2" s="629"/>
      <c r="F2" s="629"/>
      <c r="G2" s="629"/>
      <c r="H2" s="432"/>
      <c r="I2" s="43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433"/>
      <c r="I3" s="433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3"/>
      <c r="S4" s="443"/>
      <c r="T4" s="443"/>
      <c r="U4" s="443"/>
      <c r="V4" s="7"/>
      <c r="W4" s="7"/>
      <c r="X4" s="7"/>
      <c r="Y4" s="7"/>
      <c r="Z4" s="7"/>
      <c r="AA4" s="7"/>
      <c r="AB4" s="7"/>
      <c r="AC4" s="7"/>
      <c r="AD4" s="7"/>
      <c r="AE4" s="443"/>
      <c r="AF4" s="7"/>
      <c r="AG4" s="7"/>
      <c r="AH4" s="7"/>
      <c r="AI4" s="7"/>
      <c r="AJ4" s="443"/>
      <c r="AK4" s="443"/>
      <c r="AL4" s="7"/>
      <c r="AM4" s="7"/>
      <c r="AN4" s="7"/>
      <c r="AO4" s="7"/>
      <c r="AP4" s="7"/>
      <c r="AQ4" s="7"/>
      <c r="AR4" s="7"/>
      <c r="AS4" s="443"/>
      <c r="AT4" s="444"/>
      <c r="AU4" s="443"/>
      <c r="AV4" s="443"/>
      <c r="AW4" s="443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445"/>
      <c r="S7" s="445"/>
      <c r="T7" s="445"/>
      <c r="U7" s="445"/>
      <c r="V7" s="10"/>
      <c r="W7" s="10"/>
      <c r="X7" s="10"/>
      <c r="Y7" s="10"/>
      <c r="Z7" s="10"/>
      <c r="AA7" s="10"/>
      <c r="AB7" s="10"/>
      <c r="AC7" s="10"/>
      <c r="AD7" s="10"/>
      <c r="AE7" s="445"/>
      <c r="AF7" s="10"/>
      <c r="AG7" s="10"/>
      <c r="AH7" s="10"/>
      <c r="AI7" s="10"/>
      <c r="AJ7" s="445"/>
      <c r="AK7" s="445"/>
      <c r="AL7" s="10"/>
      <c r="AM7" s="10"/>
      <c r="AN7" s="10"/>
      <c r="AO7" s="10"/>
      <c r="AP7" s="10"/>
      <c r="AQ7" s="10"/>
      <c r="AR7" s="10"/>
      <c r="AS7" s="445"/>
      <c r="AT7" s="446"/>
      <c r="AU7" s="445"/>
      <c r="AV7" s="445"/>
      <c r="AW7" s="445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44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447" t="s">
        <v>19</v>
      </c>
      <c r="AK8" s="44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AS8" s="448"/>
      <c r="AT8" s="449"/>
      <c r="AU8" s="448"/>
      <c r="AV8" s="448"/>
      <c r="AW8" s="448"/>
      <c r="BH8" s="635"/>
    </row>
    <row r="9" spans="1:72" s="20" customFormat="1" ht="20.25" customHeight="1" thickTop="1" thickBot="1">
      <c r="A9" s="637" t="s">
        <v>24</v>
      </c>
      <c r="B9" s="638"/>
      <c r="C9" s="504" t="s">
        <v>690</v>
      </c>
      <c r="D9" s="639" t="s">
        <v>691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 t="s">
        <v>28</v>
      </c>
      <c r="AF9" s="18" t="s">
        <v>28</v>
      </c>
      <c r="AG9" s="18"/>
      <c r="AH9" s="18"/>
      <c r="AI9" s="18" t="s">
        <v>28</v>
      </c>
      <c r="AJ9" s="450"/>
      <c r="AK9" s="450"/>
      <c r="AL9" s="18"/>
      <c r="AM9" s="18"/>
      <c r="AN9" s="636"/>
      <c r="AO9" s="636"/>
      <c r="AP9" s="636"/>
      <c r="AQ9" s="636"/>
      <c r="AS9" s="448"/>
      <c r="AT9" s="449"/>
      <c r="AU9" s="448"/>
      <c r="AV9" s="448"/>
      <c r="AW9" s="448"/>
      <c r="BH9" s="644"/>
      <c r="BI9" s="644"/>
      <c r="BJ9" s="644"/>
      <c r="BK9" s="644"/>
      <c r="BL9" s="431"/>
      <c r="BM9" s="431"/>
      <c r="BN9" s="26"/>
      <c r="BO9" s="26">
        <v>241</v>
      </c>
      <c r="BP9" s="26"/>
      <c r="BQ9" s="644" t="s">
        <v>30</v>
      </c>
      <c r="BR9" s="644"/>
      <c r="BS9" s="645"/>
    </row>
    <row r="10" spans="1:72" s="20" customFormat="1" ht="20.25" thickTop="1" thickBot="1">
      <c r="A10" s="652" t="s">
        <v>31</v>
      </c>
      <c r="B10" s="653"/>
      <c r="C10" s="519" t="s">
        <v>692</v>
      </c>
      <c r="D10" s="654" t="s">
        <v>692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452"/>
      <c r="S10" s="452"/>
      <c r="T10" s="452"/>
      <c r="U10" s="452"/>
      <c r="V10" s="31"/>
      <c r="W10" s="31"/>
      <c r="X10" s="31"/>
      <c r="Y10" s="32"/>
      <c r="Z10" s="33"/>
      <c r="AA10" s="33"/>
      <c r="AB10" s="33"/>
      <c r="AC10" s="33"/>
      <c r="AD10" s="33"/>
      <c r="AE10" s="453"/>
      <c r="AF10" s="34"/>
      <c r="AG10" s="34"/>
      <c r="AH10" s="34"/>
      <c r="AI10" s="34"/>
      <c r="AJ10" s="453"/>
      <c r="AK10" s="453"/>
      <c r="AL10" s="34"/>
      <c r="AM10" s="34"/>
      <c r="AN10" s="34"/>
      <c r="AO10" s="34"/>
      <c r="AP10" s="34"/>
      <c r="AQ10" s="34"/>
      <c r="AR10" s="34"/>
      <c r="AS10" s="453"/>
      <c r="AT10" s="454"/>
      <c r="AU10" s="453"/>
      <c r="AV10" s="453"/>
      <c r="AW10" s="453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428"/>
      <c r="BM10" s="428"/>
      <c r="BN10" s="37"/>
      <c r="BO10" s="37">
        <v>11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693</v>
      </c>
      <c r="D11" s="647" t="s">
        <v>694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/>
      <c r="BJ11" s="651"/>
      <c r="BK11" s="651"/>
      <c r="BL11" s="651"/>
      <c r="BM11" s="651"/>
      <c r="BN11" s="651"/>
      <c r="BO11" s="430"/>
      <c r="BP11" s="41"/>
      <c r="BQ11" s="651" t="s">
        <v>39</v>
      </c>
      <c r="BR11" s="651"/>
      <c r="BS11" s="651"/>
    </row>
    <row r="12" spans="1:72" s="20" customFormat="1" ht="14.25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29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695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55" t="s">
        <v>682</v>
      </c>
      <c r="AK13" s="455"/>
      <c r="AL13" s="48"/>
      <c r="AM13" s="49"/>
      <c r="AN13" s="50"/>
      <c r="AO13" s="50" t="s">
        <v>48</v>
      </c>
      <c r="AP13" s="50"/>
      <c r="AQ13" s="50"/>
      <c r="AR13" s="50"/>
      <c r="AS13" s="456"/>
      <c r="AT13" s="457"/>
      <c r="AU13" s="458"/>
      <c r="AV13" s="458" t="s">
        <v>49</v>
      </c>
      <c r="AW13" s="458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420"/>
      <c r="BP13" s="684" t="s">
        <v>52</v>
      </c>
      <c r="BQ13" s="684"/>
      <c r="BR13" s="684"/>
      <c r="BS13" s="685"/>
    </row>
    <row r="14" spans="1:72" s="20" customFormat="1" ht="14.25" thickTop="1" thickBot="1">
      <c r="A14" s="664"/>
      <c r="B14" s="664"/>
      <c r="C14" s="666"/>
      <c r="D14" s="421" t="s">
        <v>6</v>
      </c>
      <c r="E14" s="421" t="s">
        <v>7</v>
      </c>
      <c r="F14" s="422" t="s">
        <v>10</v>
      </c>
      <c r="G14" s="422" t="s">
        <v>11</v>
      </c>
      <c r="H14" s="423" t="s">
        <v>15</v>
      </c>
      <c r="I14" s="423" t="s">
        <v>19</v>
      </c>
      <c r="J14" s="424" t="s">
        <v>22</v>
      </c>
      <c r="K14" s="421" t="s">
        <v>6</v>
      </c>
      <c r="L14" s="421" t="s">
        <v>7</v>
      </c>
      <c r="M14" s="421" t="s">
        <v>10</v>
      </c>
      <c r="N14" s="421" t="s">
        <v>11</v>
      </c>
      <c r="O14" s="422" t="s">
        <v>15</v>
      </c>
      <c r="P14" s="422" t="s">
        <v>19</v>
      </c>
      <c r="Q14" s="424" t="s">
        <v>639</v>
      </c>
      <c r="R14" s="459" t="s">
        <v>6</v>
      </c>
      <c r="S14" s="459" t="s">
        <v>7</v>
      </c>
      <c r="T14" s="459" t="s">
        <v>10</v>
      </c>
      <c r="U14" s="459" t="s">
        <v>11</v>
      </c>
      <c r="V14" s="422" t="s">
        <v>15</v>
      </c>
      <c r="W14" s="422" t="s">
        <v>19</v>
      </c>
      <c r="X14" s="424" t="s">
        <v>639</v>
      </c>
      <c r="Y14" s="421" t="s">
        <v>6</v>
      </c>
      <c r="Z14" s="422" t="s">
        <v>7</v>
      </c>
      <c r="AA14" s="422" t="s">
        <v>10</v>
      </c>
      <c r="AB14" s="423" t="s">
        <v>12</v>
      </c>
      <c r="AC14" s="423" t="s">
        <v>15</v>
      </c>
      <c r="AD14" s="423" t="s">
        <v>19</v>
      </c>
      <c r="AE14" s="460" t="s">
        <v>639</v>
      </c>
      <c r="AF14" s="64" t="s">
        <v>6</v>
      </c>
      <c r="AG14" s="65" t="s">
        <v>7</v>
      </c>
      <c r="AH14" s="65" t="s">
        <v>11</v>
      </c>
      <c r="AI14" s="65" t="s">
        <v>12</v>
      </c>
      <c r="AJ14" s="461" t="s">
        <v>14</v>
      </c>
      <c r="AK14" s="461" t="s">
        <v>15</v>
      </c>
      <c r="AL14" s="65" t="s">
        <v>18</v>
      </c>
      <c r="AM14" s="64" t="s">
        <v>6</v>
      </c>
      <c r="AN14" s="65" t="s">
        <v>7</v>
      </c>
      <c r="AO14" s="65" t="s">
        <v>11</v>
      </c>
      <c r="AP14" s="65" t="s">
        <v>12</v>
      </c>
      <c r="AQ14" s="65" t="s">
        <v>15</v>
      </c>
      <c r="AR14" s="65" t="s">
        <v>19</v>
      </c>
      <c r="AS14" s="462" t="s">
        <v>639</v>
      </c>
      <c r="AT14" s="463" t="s">
        <v>6</v>
      </c>
      <c r="AU14" s="464" t="s">
        <v>7</v>
      </c>
      <c r="AV14" s="465" t="s">
        <v>10</v>
      </c>
      <c r="AW14" s="466" t="s">
        <v>11</v>
      </c>
      <c r="AX14" s="423" t="s">
        <v>15</v>
      </c>
      <c r="AY14" s="423" t="s">
        <v>19</v>
      </c>
      <c r="AZ14" s="424" t="s">
        <v>639</v>
      </c>
      <c r="BA14" s="434" t="s">
        <v>6</v>
      </c>
      <c r="BB14" s="68" t="s">
        <v>7</v>
      </c>
      <c r="BC14" s="434" t="s">
        <v>11</v>
      </c>
      <c r="BD14" s="69" t="s">
        <v>12</v>
      </c>
      <c r="BE14" s="423" t="s">
        <v>15</v>
      </c>
      <c r="BF14" s="423" t="s">
        <v>19</v>
      </c>
      <c r="BG14" s="424" t="s">
        <v>639</v>
      </c>
      <c r="BH14" s="57" t="s">
        <v>53</v>
      </c>
    </row>
    <row r="15" spans="1:72" s="20" customFormat="1" ht="16.5" thickTop="1" thickBot="1">
      <c r="A15" s="215">
        <v>1</v>
      </c>
      <c r="B15" s="366">
        <v>321205018</v>
      </c>
      <c r="C15" s="468" t="s">
        <v>641</v>
      </c>
      <c r="D15" s="98">
        <v>1</v>
      </c>
      <c r="E15" s="198">
        <v>2.5</v>
      </c>
      <c r="F15" s="98">
        <v>2</v>
      </c>
      <c r="G15" s="98">
        <v>4</v>
      </c>
      <c r="H15" s="98"/>
      <c r="I15" s="98"/>
      <c r="J15" s="98"/>
      <c r="K15" s="98">
        <v>2.5</v>
      </c>
      <c r="L15" s="98"/>
      <c r="M15" s="84">
        <v>8</v>
      </c>
      <c r="N15" s="84">
        <v>4</v>
      </c>
      <c r="O15" s="89"/>
      <c r="P15" s="89"/>
      <c r="Q15" s="133"/>
      <c r="R15" s="98"/>
      <c r="S15" s="111"/>
      <c r="T15" s="83">
        <v>3</v>
      </c>
      <c r="U15" s="84"/>
      <c r="V15" s="89"/>
      <c r="W15" s="89"/>
      <c r="X15" s="133"/>
      <c r="Y15" s="84"/>
      <c r="Z15" s="89"/>
      <c r="AA15" s="218">
        <v>1</v>
      </c>
      <c r="AB15" s="90"/>
      <c r="AC15" s="90"/>
      <c r="AD15" s="90"/>
      <c r="AE15" s="470"/>
      <c r="AF15" s="106"/>
      <c r="AG15" s="99"/>
      <c r="AH15" s="99"/>
      <c r="AI15" s="99"/>
      <c r="AJ15" s="83">
        <v>2</v>
      </c>
      <c r="AK15" s="111">
        <v>1</v>
      </c>
      <c r="AL15" s="99">
        <v>2</v>
      </c>
      <c r="AM15" s="219"/>
      <c r="AN15" s="99"/>
      <c r="AO15" s="99"/>
      <c r="AP15" s="99"/>
      <c r="AQ15" s="99"/>
      <c r="AR15" s="99"/>
      <c r="AS15" s="223"/>
      <c r="AT15" s="102">
        <v>8</v>
      </c>
      <c r="AU15" s="104">
        <v>13.5</v>
      </c>
      <c r="AV15" s="104">
        <v>9.5</v>
      </c>
      <c r="AW15" s="221">
        <v>11</v>
      </c>
      <c r="AX15" s="106"/>
      <c r="AY15" s="99"/>
      <c r="AZ15" s="107"/>
      <c r="BA15" s="109">
        <f>AT15+AM15+AF15+Y15+R15+K15+D15</f>
        <v>11.5</v>
      </c>
      <c r="BB15" s="109">
        <f t="shared" ref="BB15:BG30" si="0">AU15+AN15+AG15+Z15+S15+L15+E15</f>
        <v>16</v>
      </c>
      <c r="BC15" s="109">
        <f t="shared" si="0"/>
        <v>23.5</v>
      </c>
      <c r="BD15" s="109">
        <f t="shared" si="0"/>
        <v>19</v>
      </c>
      <c r="BE15" s="109">
        <f t="shared" si="0"/>
        <v>2</v>
      </c>
      <c r="BF15" s="109">
        <f t="shared" si="0"/>
        <v>1</v>
      </c>
      <c r="BG15" s="109">
        <f t="shared" si="0"/>
        <v>2</v>
      </c>
      <c r="BH15" s="113">
        <f>SUM(BA15:BG15)</f>
        <v>75</v>
      </c>
      <c r="BI15" s="114" t="s">
        <v>50</v>
      </c>
      <c r="BJ15" s="115"/>
      <c r="BK15" s="116" t="s">
        <v>6</v>
      </c>
      <c r="BL15" s="116" t="s">
        <v>7</v>
      </c>
      <c r="BM15" s="116" t="s">
        <v>10</v>
      </c>
      <c r="BN15" s="117" t="s">
        <v>11</v>
      </c>
      <c r="BO15" s="117" t="s">
        <v>14</v>
      </c>
      <c r="BP15" s="117" t="s">
        <v>15</v>
      </c>
      <c r="BQ15" s="119" t="s">
        <v>18</v>
      </c>
      <c r="BR15" s="430"/>
      <c r="BS15" s="430"/>
    </row>
    <row r="16" spans="1:72" s="20" customFormat="1" ht="15.75" thickBot="1">
      <c r="A16" s="215">
        <v>2</v>
      </c>
      <c r="B16" s="366">
        <v>321205119</v>
      </c>
      <c r="C16" s="473" t="s">
        <v>683</v>
      </c>
      <c r="D16" s="98">
        <v>2.5</v>
      </c>
      <c r="E16" s="98">
        <v>2</v>
      </c>
      <c r="F16" s="98">
        <v>3.5</v>
      </c>
      <c r="G16" s="98">
        <v>3.5</v>
      </c>
      <c r="H16" s="90"/>
      <c r="I16" s="90"/>
      <c r="J16" s="133"/>
      <c r="K16" s="84">
        <v>3</v>
      </c>
      <c r="L16" s="98"/>
      <c r="M16" s="98">
        <v>6.5</v>
      </c>
      <c r="N16" s="84">
        <v>4</v>
      </c>
      <c r="O16" s="89"/>
      <c r="P16" s="89"/>
      <c r="Q16" s="133"/>
      <c r="R16" s="84"/>
      <c r="S16" s="474"/>
      <c r="T16" s="126">
        <v>3</v>
      </c>
      <c r="U16" s="84"/>
      <c r="V16" s="89"/>
      <c r="W16" s="89"/>
      <c r="X16" s="133"/>
      <c r="Y16" s="84"/>
      <c r="Z16" s="89"/>
      <c r="AA16" s="222">
        <v>2</v>
      </c>
      <c r="AB16" s="90"/>
      <c r="AC16" s="90"/>
      <c r="AD16" s="90"/>
      <c r="AE16" s="474"/>
      <c r="AF16" s="132"/>
      <c r="AG16" s="90"/>
      <c r="AH16" s="90"/>
      <c r="AI16" s="90"/>
      <c r="AJ16" s="126">
        <v>2</v>
      </c>
      <c r="AK16" s="223">
        <v>1</v>
      </c>
      <c r="AL16" s="90">
        <v>1.5</v>
      </c>
      <c r="AM16" s="224"/>
      <c r="AN16" s="90"/>
      <c r="AO16" s="90"/>
      <c r="AP16" s="90"/>
      <c r="AQ16" s="90"/>
      <c r="AR16" s="90"/>
      <c r="AS16" s="223"/>
      <c r="AT16" s="102">
        <v>8</v>
      </c>
      <c r="AU16" s="103">
        <v>18</v>
      </c>
      <c r="AV16" s="104">
        <v>17.5</v>
      </c>
      <c r="AW16" s="221">
        <v>13</v>
      </c>
      <c r="AX16" s="132"/>
      <c r="AY16" s="90"/>
      <c r="AZ16" s="133"/>
      <c r="BA16" s="109">
        <f t="shared" ref="BA16:BG31" si="1">AT16+AM16+AF16+Y16+R16+K16+D16</f>
        <v>13.5</v>
      </c>
      <c r="BB16" s="109">
        <f t="shared" si="0"/>
        <v>20</v>
      </c>
      <c r="BC16" s="109">
        <f t="shared" si="0"/>
        <v>32.5</v>
      </c>
      <c r="BD16" s="109">
        <f t="shared" si="0"/>
        <v>20.5</v>
      </c>
      <c r="BE16" s="109">
        <f t="shared" si="0"/>
        <v>2</v>
      </c>
      <c r="BF16" s="109">
        <f t="shared" si="0"/>
        <v>1</v>
      </c>
      <c r="BG16" s="109">
        <f t="shared" si="0"/>
        <v>1.5</v>
      </c>
      <c r="BH16" s="113">
        <f>SUM(BA16:BG16)</f>
        <v>91</v>
      </c>
      <c r="BI16" s="134">
        <v>3</v>
      </c>
      <c r="BJ16" s="135"/>
      <c r="BK16" s="136"/>
      <c r="BL16" s="136"/>
      <c r="BM16" s="136">
        <v>3</v>
      </c>
      <c r="BN16" s="136"/>
      <c r="BO16" s="136"/>
      <c r="BP16" s="136"/>
      <c r="BQ16" s="136"/>
      <c r="BR16" s="686" t="s">
        <v>47</v>
      </c>
      <c r="BS16" s="687"/>
    </row>
    <row r="17" spans="1:71" s="20" customFormat="1" ht="15.75" thickBot="1">
      <c r="A17" s="215">
        <v>3</v>
      </c>
      <c r="B17" s="366">
        <v>321205132</v>
      </c>
      <c r="C17" s="473" t="s">
        <v>684</v>
      </c>
      <c r="D17" s="98">
        <v>3</v>
      </c>
      <c r="E17" s="98">
        <v>2.5</v>
      </c>
      <c r="F17" s="98">
        <v>3</v>
      </c>
      <c r="G17" s="98">
        <v>2</v>
      </c>
      <c r="H17" s="99"/>
      <c r="I17" s="99"/>
      <c r="J17" s="107"/>
      <c r="K17" s="84">
        <v>3</v>
      </c>
      <c r="L17" s="98"/>
      <c r="M17" s="98">
        <v>7.5</v>
      </c>
      <c r="N17" s="84">
        <v>4</v>
      </c>
      <c r="O17" s="89"/>
      <c r="P17" s="89"/>
      <c r="Q17" s="133"/>
      <c r="R17" s="84"/>
      <c r="S17" s="223"/>
      <c r="T17" s="126">
        <v>3</v>
      </c>
      <c r="U17" s="84"/>
      <c r="V17" s="89"/>
      <c r="W17" s="89"/>
      <c r="X17" s="133"/>
      <c r="Y17" s="84"/>
      <c r="Z17" s="89"/>
      <c r="AA17" s="222">
        <v>2</v>
      </c>
      <c r="AB17" s="90"/>
      <c r="AC17" s="90"/>
      <c r="AD17" s="90"/>
      <c r="AE17" s="474"/>
      <c r="AF17" s="132"/>
      <c r="AG17" s="90"/>
      <c r="AH17" s="90"/>
      <c r="AI17" s="90"/>
      <c r="AJ17" s="144">
        <v>2</v>
      </c>
      <c r="AK17" s="223">
        <v>1</v>
      </c>
      <c r="AL17" s="90">
        <v>0.5</v>
      </c>
      <c r="AM17" s="224"/>
      <c r="AN17" s="90"/>
      <c r="AO17" s="90"/>
      <c r="AP17" s="90"/>
      <c r="AQ17" s="90"/>
      <c r="AR17" s="90"/>
      <c r="AS17" s="223"/>
      <c r="AT17" s="102">
        <v>8</v>
      </c>
      <c r="AU17" s="104">
        <v>14.5</v>
      </c>
      <c r="AV17" s="103">
        <v>18</v>
      </c>
      <c r="AW17" s="221">
        <v>14</v>
      </c>
      <c r="AX17" s="132"/>
      <c r="AY17" s="90"/>
      <c r="AZ17" s="133"/>
      <c r="BA17" s="109">
        <f t="shared" si="1"/>
        <v>14</v>
      </c>
      <c r="BB17" s="109">
        <f t="shared" si="0"/>
        <v>17</v>
      </c>
      <c r="BC17" s="109">
        <f t="shared" si="0"/>
        <v>33.5</v>
      </c>
      <c r="BD17" s="109">
        <f t="shared" si="0"/>
        <v>20</v>
      </c>
      <c r="BE17" s="109">
        <f t="shared" si="0"/>
        <v>2</v>
      </c>
      <c r="BF17" s="109">
        <f t="shared" si="0"/>
        <v>1</v>
      </c>
      <c r="BG17" s="109">
        <f t="shared" si="0"/>
        <v>0.5</v>
      </c>
      <c r="BH17" s="113">
        <f t="shared" ref="BH17:BH28" si="2">SUM(BA17:BG17)</f>
        <v>88</v>
      </c>
      <c r="BI17" s="134">
        <v>2</v>
      </c>
      <c r="BJ17" s="135"/>
      <c r="BK17" s="136"/>
      <c r="BL17" s="136"/>
      <c r="BM17" s="136">
        <v>2</v>
      </c>
      <c r="BN17" s="136"/>
      <c r="BO17" s="136"/>
      <c r="BP17" s="136"/>
      <c r="BQ17" s="136"/>
      <c r="BR17" s="140"/>
      <c r="BS17" s="141" t="s">
        <v>696</v>
      </c>
    </row>
    <row r="18" spans="1:71" s="20" customFormat="1" ht="15.75" thickBot="1">
      <c r="A18" s="215">
        <v>4</v>
      </c>
      <c r="B18" s="366">
        <v>321205154</v>
      </c>
      <c r="C18" s="473" t="s">
        <v>475</v>
      </c>
      <c r="D18" s="98">
        <v>1</v>
      </c>
      <c r="E18" s="98">
        <v>2.5</v>
      </c>
      <c r="F18" s="98">
        <v>1.5</v>
      </c>
      <c r="G18" s="98">
        <v>2.5</v>
      </c>
      <c r="H18" s="99"/>
      <c r="I18" s="99"/>
      <c r="J18" s="107"/>
      <c r="K18" s="98">
        <v>2.5</v>
      </c>
      <c r="L18" s="98"/>
      <c r="M18" s="84">
        <v>7</v>
      </c>
      <c r="N18" s="84">
        <v>4</v>
      </c>
      <c r="O18" s="89"/>
      <c r="P18" s="89"/>
      <c r="Q18" s="133"/>
      <c r="R18" s="98"/>
      <c r="S18" s="474"/>
      <c r="T18" s="126">
        <v>3</v>
      </c>
      <c r="U18" s="84"/>
      <c r="V18" s="89"/>
      <c r="W18" s="89"/>
      <c r="X18" s="133"/>
      <c r="Y18" s="84"/>
      <c r="Z18" s="89"/>
      <c r="AA18" s="222">
        <v>2</v>
      </c>
      <c r="AB18" s="90"/>
      <c r="AC18" s="90"/>
      <c r="AD18" s="90"/>
      <c r="AE18" s="474"/>
      <c r="AF18" s="132"/>
      <c r="AG18" s="90"/>
      <c r="AH18" s="90"/>
      <c r="AI18" s="90"/>
      <c r="AJ18" s="126">
        <v>2</v>
      </c>
      <c r="AK18" s="223">
        <v>1</v>
      </c>
      <c r="AL18" s="90">
        <v>1</v>
      </c>
      <c r="AM18" s="224"/>
      <c r="AN18" s="90"/>
      <c r="AO18" s="90"/>
      <c r="AP18" s="90"/>
      <c r="AQ18" s="90"/>
      <c r="AR18" s="90"/>
      <c r="AS18" s="223"/>
      <c r="AT18" s="102">
        <v>7</v>
      </c>
      <c r="AU18" s="104">
        <v>11.5</v>
      </c>
      <c r="AV18" s="104">
        <v>9.5</v>
      </c>
      <c r="AW18" s="221">
        <v>11</v>
      </c>
      <c r="AX18" s="132"/>
      <c r="AY18" s="90"/>
      <c r="AZ18" s="133"/>
      <c r="BA18" s="109">
        <f t="shared" si="1"/>
        <v>10.5</v>
      </c>
      <c r="BB18" s="109">
        <f t="shared" si="0"/>
        <v>14</v>
      </c>
      <c r="BC18" s="109">
        <f t="shared" si="0"/>
        <v>23</v>
      </c>
      <c r="BD18" s="109">
        <f t="shared" si="0"/>
        <v>17.5</v>
      </c>
      <c r="BE18" s="109">
        <f t="shared" si="0"/>
        <v>2</v>
      </c>
      <c r="BF18" s="109">
        <f t="shared" si="0"/>
        <v>1</v>
      </c>
      <c r="BG18" s="109">
        <f t="shared" si="0"/>
        <v>1</v>
      </c>
      <c r="BH18" s="113">
        <f t="shared" si="2"/>
        <v>69</v>
      </c>
      <c r="BI18" s="134">
        <v>5</v>
      </c>
      <c r="BJ18" s="135"/>
      <c r="BK18" s="136"/>
      <c r="BL18" s="136"/>
      <c r="BM18" s="136"/>
      <c r="BN18" s="136"/>
      <c r="BO18" s="136">
        <v>2</v>
      </c>
      <c r="BP18" s="136">
        <v>1</v>
      </c>
      <c r="BQ18" s="136">
        <v>2</v>
      </c>
      <c r="BR18" s="140"/>
      <c r="BS18" s="141" t="s">
        <v>142</v>
      </c>
    </row>
    <row r="19" spans="1:71" s="20" customFormat="1" ht="16.5" thickTop="1" thickBot="1">
      <c r="A19" s="215">
        <v>5</v>
      </c>
      <c r="B19" s="366">
        <v>321205202</v>
      </c>
      <c r="C19" s="473" t="s">
        <v>697</v>
      </c>
      <c r="D19" s="98">
        <v>1.5</v>
      </c>
      <c r="E19" s="98">
        <v>1.5</v>
      </c>
      <c r="F19" s="98">
        <v>4</v>
      </c>
      <c r="G19" s="98">
        <v>1.5</v>
      </c>
      <c r="H19" s="99"/>
      <c r="I19" s="99"/>
      <c r="J19" s="217"/>
      <c r="K19" s="84">
        <v>3</v>
      </c>
      <c r="L19" s="98"/>
      <c r="M19" s="98">
        <v>5.5</v>
      </c>
      <c r="N19" s="84">
        <v>4</v>
      </c>
      <c r="O19" s="89"/>
      <c r="P19" s="89"/>
      <c r="Q19" s="133"/>
      <c r="R19" s="84"/>
      <c r="S19" s="474"/>
      <c r="T19" s="144">
        <v>3</v>
      </c>
      <c r="U19" s="84"/>
      <c r="V19" s="89"/>
      <c r="W19" s="89"/>
      <c r="X19" s="133"/>
      <c r="Y19" s="84"/>
      <c r="Z19" s="89"/>
      <c r="AA19" s="222">
        <v>2</v>
      </c>
      <c r="AB19" s="90"/>
      <c r="AC19" s="90"/>
      <c r="AD19" s="90"/>
      <c r="AE19" s="474"/>
      <c r="AF19" s="132"/>
      <c r="AG19" s="90"/>
      <c r="AH19" s="90"/>
      <c r="AI19" s="90"/>
      <c r="AJ19" s="126">
        <v>2</v>
      </c>
      <c r="AK19" s="223">
        <v>1</v>
      </c>
      <c r="AL19" s="90">
        <v>2</v>
      </c>
      <c r="AM19" s="224"/>
      <c r="AN19" s="90"/>
      <c r="AO19" s="90"/>
      <c r="AP19" s="90"/>
      <c r="AQ19" s="90"/>
      <c r="AR19" s="90"/>
      <c r="AS19" s="223"/>
      <c r="AT19" s="145">
        <v>7</v>
      </c>
      <c r="AU19" s="103">
        <v>9</v>
      </c>
      <c r="AV19" s="103">
        <v>10</v>
      </c>
      <c r="AW19" s="221">
        <v>8</v>
      </c>
      <c r="AX19" s="132"/>
      <c r="AY19" s="90"/>
      <c r="AZ19" s="133"/>
      <c r="BA19" s="109">
        <f t="shared" si="1"/>
        <v>11.5</v>
      </c>
      <c r="BB19" s="109">
        <f t="shared" si="0"/>
        <v>10.5</v>
      </c>
      <c r="BC19" s="109">
        <f t="shared" si="0"/>
        <v>24.5</v>
      </c>
      <c r="BD19" s="109">
        <f t="shared" si="0"/>
        <v>13.5</v>
      </c>
      <c r="BE19" s="109">
        <f t="shared" si="0"/>
        <v>2</v>
      </c>
      <c r="BF19" s="109">
        <f t="shared" si="0"/>
        <v>1</v>
      </c>
      <c r="BG19" s="109">
        <f t="shared" si="0"/>
        <v>2</v>
      </c>
      <c r="BH19" s="113">
        <f t="shared" si="2"/>
        <v>65</v>
      </c>
      <c r="BI19" s="134">
        <v>15</v>
      </c>
      <c r="BJ19" s="135"/>
      <c r="BK19" s="136">
        <v>6</v>
      </c>
      <c r="BL19" s="136"/>
      <c r="BM19" s="136">
        <v>4</v>
      </c>
      <c r="BN19" s="136"/>
      <c r="BO19" s="136"/>
      <c r="BP19" s="136"/>
      <c r="BQ19" s="136"/>
      <c r="BR19" s="688" t="s">
        <v>43</v>
      </c>
      <c r="BS19" s="689"/>
    </row>
    <row r="20" spans="1:71" s="20" customFormat="1" ht="15.75" thickBot="1">
      <c r="A20" s="215">
        <v>6</v>
      </c>
      <c r="B20" s="366">
        <v>321205287</v>
      </c>
      <c r="C20" s="473" t="s">
        <v>415</v>
      </c>
      <c r="D20" s="98">
        <v>2</v>
      </c>
      <c r="E20" s="98">
        <v>1.5</v>
      </c>
      <c r="F20" s="98">
        <v>1.5</v>
      </c>
      <c r="G20" s="98">
        <v>0.5</v>
      </c>
      <c r="H20" s="90"/>
      <c r="I20" s="90"/>
      <c r="J20" s="133"/>
      <c r="K20" s="84">
        <v>2</v>
      </c>
      <c r="L20" s="98"/>
      <c r="M20" s="98">
        <v>4.5</v>
      </c>
      <c r="N20" s="84">
        <v>1</v>
      </c>
      <c r="O20" s="89"/>
      <c r="P20" s="89"/>
      <c r="Q20" s="133"/>
      <c r="R20" s="84"/>
      <c r="S20" s="223"/>
      <c r="T20" s="126">
        <v>2</v>
      </c>
      <c r="U20" s="84"/>
      <c r="V20" s="89"/>
      <c r="W20" s="89"/>
      <c r="X20" s="133"/>
      <c r="Y20" s="84"/>
      <c r="Z20" s="89"/>
      <c r="AA20" s="222">
        <v>0</v>
      </c>
      <c r="AB20" s="90"/>
      <c r="AC20" s="90"/>
      <c r="AD20" s="90"/>
      <c r="AE20" s="474"/>
      <c r="AF20" s="132"/>
      <c r="AG20" s="90"/>
      <c r="AH20" s="90"/>
      <c r="AI20" s="90"/>
      <c r="AJ20" s="126">
        <v>2</v>
      </c>
      <c r="AK20" s="223">
        <v>1</v>
      </c>
      <c r="AL20" s="90">
        <v>0</v>
      </c>
      <c r="AM20" s="224"/>
      <c r="AN20" s="90"/>
      <c r="AO20" s="90"/>
      <c r="AP20" s="90"/>
      <c r="AQ20" s="90"/>
      <c r="AR20" s="90"/>
      <c r="AS20" s="223"/>
      <c r="AT20" s="247">
        <v>5.5</v>
      </c>
      <c r="AU20" s="151">
        <v>6.5</v>
      </c>
      <c r="AV20" s="227">
        <v>8</v>
      </c>
      <c r="AW20" s="145">
        <v>6</v>
      </c>
      <c r="AX20" s="132"/>
      <c r="AY20" s="90"/>
      <c r="AZ20" s="133"/>
      <c r="BA20" s="109">
        <f t="shared" si="1"/>
        <v>9.5</v>
      </c>
      <c r="BB20" s="109">
        <f t="shared" si="0"/>
        <v>8</v>
      </c>
      <c r="BC20" s="109">
        <f t="shared" si="0"/>
        <v>16</v>
      </c>
      <c r="BD20" s="109">
        <f t="shared" si="0"/>
        <v>7.5</v>
      </c>
      <c r="BE20" s="109">
        <f t="shared" si="0"/>
        <v>2</v>
      </c>
      <c r="BF20" s="109">
        <f t="shared" si="0"/>
        <v>1</v>
      </c>
      <c r="BG20" s="109">
        <f t="shared" si="0"/>
        <v>0</v>
      </c>
      <c r="BH20" s="113">
        <f t="shared" si="2"/>
        <v>44</v>
      </c>
      <c r="BI20" s="134">
        <v>15</v>
      </c>
      <c r="BJ20" s="135"/>
      <c r="BK20" s="136"/>
      <c r="BL20" s="136">
        <v>4</v>
      </c>
      <c r="BM20" s="136"/>
      <c r="BN20" s="136">
        <v>6</v>
      </c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366">
        <v>321205340</v>
      </c>
      <c r="C21" s="473" t="s">
        <v>243</v>
      </c>
      <c r="D21" s="98">
        <v>1</v>
      </c>
      <c r="E21" s="98">
        <v>0</v>
      </c>
      <c r="F21" s="98">
        <v>1.5</v>
      </c>
      <c r="G21" s="98">
        <v>0.5</v>
      </c>
      <c r="H21" s="99"/>
      <c r="I21" s="99"/>
      <c r="J21" s="217"/>
      <c r="K21" s="98">
        <v>2.5</v>
      </c>
      <c r="L21" s="98"/>
      <c r="M21" s="84">
        <v>2</v>
      </c>
      <c r="N21" s="98">
        <v>3.5</v>
      </c>
      <c r="O21" s="89"/>
      <c r="P21" s="89"/>
      <c r="Q21" s="133"/>
      <c r="R21" s="98"/>
      <c r="S21" s="474"/>
      <c r="T21" s="126">
        <v>2</v>
      </c>
      <c r="U21" s="98"/>
      <c r="V21" s="89"/>
      <c r="W21" s="89"/>
      <c r="X21" s="133"/>
      <c r="Y21" s="84"/>
      <c r="Z21" s="89"/>
      <c r="AA21" s="222">
        <v>1</v>
      </c>
      <c r="AB21" s="90"/>
      <c r="AC21" s="90"/>
      <c r="AD21" s="90"/>
      <c r="AE21" s="474"/>
      <c r="AF21" s="132"/>
      <c r="AG21" s="90"/>
      <c r="AH21" s="90"/>
      <c r="AI21" s="90"/>
      <c r="AJ21" s="126">
        <v>0</v>
      </c>
      <c r="AK21" s="223">
        <v>1</v>
      </c>
      <c r="AL21" s="90"/>
      <c r="AM21" s="224"/>
      <c r="AN21" s="90"/>
      <c r="AO21" s="90"/>
      <c r="AP21" s="90"/>
      <c r="AQ21" s="90"/>
      <c r="AR21" s="90"/>
      <c r="AS21" s="223"/>
      <c r="AT21" s="221">
        <v>7</v>
      </c>
      <c r="AU21" s="103">
        <v>6</v>
      </c>
      <c r="AV21" s="103">
        <v>7</v>
      </c>
      <c r="AW21" s="103">
        <v>1</v>
      </c>
      <c r="AX21" s="132"/>
      <c r="AY21" s="90"/>
      <c r="AZ21" s="133"/>
      <c r="BA21" s="109">
        <f t="shared" si="1"/>
        <v>10.5</v>
      </c>
      <c r="BB21" s="109">
        <f t="shared" si="0"/>
        <v>6</v>
      </c>
      <c r="BC21" s="109">
        <f t="shared" si="0"/>
        <v>13.5</v>
      </c>
      <c r="BD21" s="109">
        <f t="shared" si="0"/>
        <v>5</v>
      </c>
      <c r="BE21" s="109">
        <f t="shared" si="0"/>
        <v>0</v>
      </c>
      <c r="BF21" s="109">
        <f t="shared" si="0"/>
        <v>1</v>
      </c>
      <c r="BG21" s="109">
        <f t="shared" si="0"/>
        <v>0</v>
      </c>
      <c r="BH21" s="113">
        <f t="shared" si="2"/>
        <v>36</v>
      </c>
      <c r="BI21" s="517">
        <v>60</v>
      </c>
      <c r="BJ21" s="154"/>
      <c r="BK21" s="155">
        <v>8</v>
      </c>
      <c r="BL21" s="155">
        <v>18</v>
      </c>
      <c r="BM21" s="155">
        <v>19</v>
      </c>
      <c r="BN21" s="155">
        <v>15</v>
      </c>
      <c r="BO21" s="161"/>
      <c r="BP21" s="161"/>
      <c r="BQ21" s="163"/>
      <c r="BR21" s="734" t="s">
        <v>65</v>
      </c>
      <c r="BS21" s="735"/>
    </row>
    <row r="22" spans="1:71" s="20" customFormat="1" ht="16.5" thickTop="1" thickBot="1">
      <c r="A22" s="215">
        <v>8</v>
      </c>
      <c r="B22" s="366">
        <v>321205572</v>
      </c>
      <c r="C22" s="473" t="s">
        <v>688</v>
      </c>
      <c r="D22" s="98">
        <v>2</v>
      </c>
      <c r="E22" s="98">
        <v>2</v>
      </c>
      <c r="F22" s="98">
        <v>2</v>
      </c>
      <c r="G22" s="98">
        <v>0</v>
      </c>
      <c r="H22" s="99"/>
      <c r="I22" s="99"/>
      <c r="J22" s="217"/>
      <c r="K22" s="84">
        <v>3</v>
      </c>
      <c r="L22" s="98"/>
      <c r="M22" s="84">
        <v>8</v>
      </c>
      <c r="N22" s="84">
        <v>4</v>
      </c>
      <c r="O22" s="89"/>
      <c r="P22" s="89"/>
      <c r="Q22" s="133"/>
      <c r="R22" s="84"/>
      <c r="S22" s="223"/>
      <c r="T22" s="144">
        <v>3</v>
      </c>
      <c r="U22" s="84"/>
      <c r="V22" s="89"/>
      <c r="W22" s="89"/>
      <c r="X22" s="133"/>
      <c r="Y22" s="84"/>
      <c r="Z22" s="89"/>
      <c r="AA22" s="222">
        <v>2</v>
      </c>
      <c r="AB22" s="90"/>
      <c r="AC22" s="90"/>
      <c r="AD22" s="90"/>
      <c r="AE22" s="223"/>
      <c r="AF22" s="132"/>
      <c r="AG22" s="90"/>
      <c r="AH22" s="90"/>
      <c r="AI22" s="90"/>
      <c r="AJ22" s="144">
        <v>2</v>
      </c>
      <c r="AK22" s="223">
        <v>1</v>
      </c>
      <c r="AL22" s="90">
        <v>1.5</v>
      </c>
      <c r="AM22" s="224"/>
      <c r="AN22" s="90"/>
      <c r="AO22" s="90"/>
      <c r="AP22" s="90"/>
      <c r="AQ22" s="90"/>
      <c r="AR22" s="90"/>
      <c r="AS22" s="223"/>
      <c r="AT22" s="226">
        <v>8</v>
      </c>
      <c r="AU22" s="103">
        <v>16</v>
      </c>
      <c r="AV22" s="104">
        <v>14.5</v>
      </c>
      <c r="AW22" s="221">
        <v>14</v>
      </c>
      <c r="AX22" s="132"/>
      <c r="AY22" s="90"/>
      <c r="AZ22" s="133"/>
      <c r="BA22" s="109">
        <f t="shared" si="1"/>
        <v>13</v>
      </c>
      <c r="BB22" s="109">
        <f t="shared" si="0"/>
        <v>18</v>
      </c>
      <c r="BC22" s="109">
        <f t="shared" si="0"/>
        <v>29.5</v>
      </c>
      <c r="BD22" s="109">
        <f t="shared" si="0"/>
        <v>18</v>
      </c>
      <c r="BE22" s="109">
        <f t="shared" si="0"/>
        <v>2</v>
      </c>
      <c r="BF22" s="109">
        <f t="shared" si="0"/>
        <v>1</v>
      </c>
      <c r="BG22" s="109">
        <f t="shared" si="0"/>
        <v>1.5</v>
      </c>
      <c r="BH22" s="113">
        <f t="shared" si="2"/>
        <v>83</v>
      </c>
      <c r="BI22" s="134"/>
      <c r="BJ22" s="154"/>
      <c r="BK22" s="160"/>
      <c r="BL22" s="160"/>
      <c r="BM22" s="160"/>
      <c r="BN22" s="161"/>
      <c r="BO22" s="161"/>
      <c r="BP22" s="161"/>
      <c r="BQ22" s="163"/>
      <c r="BR22" s="688"/>
      <c r="BS22" s="689"/>
    </row>
    <row r="23" spans="1:71" s="20" customFormat="1" ht="15.75" thickBot="1">
      <c r="A23" s="215">
        <v>9</v>
      </c>
      <c r="B23" s="366">
        <v>321205647</v>
      </c>
      <c r="C23" s="473" t="s">
        <v>689</v>
      </c>
      <c r="D23" s="98">
        <v>3</v>
      </c>
      <c r="E23" s="98">
        <v>3</v>
      </c>
      <c r="F23" s="98">
        <v>4</v>
      </c>
      <c r="G23" s="98">
        <v>5</v>
      </c>
      <c r="H23" s="90"/>
      <c r="I23" s="90"/>
      <c r="J23" s="133"/>
      <c r="K23" s="84">
        <v>3</v>
      </c>
      <c r="L23" s="98"/>
      <c r="M23" s="84">
        <v>8</v>
      </c>
      <c r="N23" s="84">
        <v>4</v>
      </c>
      <c r="O23" s="89"/>
      <c r="P23" s="89"/>
      <c r="Q23" s="133"/>
      <c r="R23" s="84"/>
      <c r="S23" s="223"/>
      <c r="T23" s="126">
        <v>3</v>
      </c>
      <c r="U23" s="84"/>
      <c r="V23" s="89"/>
      <c r="W23" s="89"/>
      <c r="X23" s="133"/>
      <c r="Y23" s="84"/>
      <c r="Z23" s="89"/>
      <c r="AA23" s="222">
        <v>2</v>
      </c>
      <c r="AB23" s="90"/>
      <c r="AC23" s="90"/>
      <c r="AD23" s="90"/>
      <c r="AE23" s="223"/>
      <c r="AF23" s="132"/>
      <c r="AG23" s="90"/>
      <c r="AH23" s="90"/>
      <c r="AI23" s="90"/>
      <c r="AJ23" s="126">
        <v>2</v>
      </c>
      <c r="AK23" s="223">
        <v>1</v>
      </c>
      <c r="AL23" s="90">
        <v>1.5</v>
      </c>
      <c r="AM23" s="224"/>
      <c r="AN23" s="90"/>
      <c r="AO23" s="90"/>
      <c r="AP23" s="90"/>
      <c r="AQ23" s="90"/>
      <c r="AR23" s="90"/>
      <c r="AS23" s="223"/>
      <c r="AT23" s="229">
        <v>8</v>
      </c>
      <c r="AU23" s="103">
        <v>18</v>
      </c>
      <c r="AV23" s="104">
        <v>18.5</v>
      </c>
      <c r="AW23" s="221">
        <v>15</v>
      </c>
      <c r="AX23" s="132"/>
      <c r="AY23" s="90"/>
      <c r="AZ23" s="133"/>
      <c r="BA23" s="109">
        <f t="shared" si="1"/>
        <v>14</v>
      </c>
      <c r="BB23" s="109">
        <f t="shared" si="0"/>
        <v>21</v>
      </c>
      <c r="BC23" s="109">
        <f t="shared" si="0"/>
        <v>35.5</v>
      </c>
      <c r="BD23" s="109">
        <f t="shared" si="0"/>
        <v>24</v>
      </c>
      <c r="BE23" s="109">
        <f t="shared" si="0"/>
        <v>2</v>
      </c>
      <c r="BF23" s="109">
        <f t="shared" si="0"/>
        <v>1</v>
      </c>
      <c r="BG23" s="109">
        <f t="shared" si="0"/>
        <v>1.5</v>
      </c>
      <c r="BH23" s="113">
        <f t="shared" si="2"/>
        <v>99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5.75" thickBot="1">
      <c r="A24" s="215">
        <v>10</v>
      </c>
      <c r="B24" s="366">
        <v>321205683</v>
      </c>
      <c r="C24" s="473" t="s">
        <v>280</v>
      </c>
      <c r="D24" s="98">
        <v>2.5</v>
      </c>
      <c r="E24" s="98">
        <v>2</v>
      </c>
      <c r="F24" s="98">
        <v>0.5</v>
      </c>
      <c r="G24" s="98">
        <v>0</v>
      </c>
      <c r="H24" s="90"/>
      <c r="I24" s="90"/>
      <c r="J24" s="133"/>
      <c r="K24" s="84">
        <v>2</v>
      </c>
      <c r="L24" s="98"/>
      <c r="M24" s="98">
        <v>2.5</v>
      </c>
      <c r="N24" s="98">
        <v>1.5</v>
      </c>
      <c r="O24" s="89"/>
      <c r="P24" s="89"/>
      <c r="Q24" s="133"/>
      <c r="R24" s="84"/>
      <c r="S24" s="223"/>
      <c r="T24" s="126">
        <v>3</v>
      </c>
      <c r="U24" s="98"/>
      <c r="V24" s="89"/>
      <c r="W24" s="89"/>
      <c r="X24" s="133"/>
      <c r="Y24" s="84"/>
      <c r="Z24" s="89"/>
      <c r="AA24" s="222">
        <v>2</v>
      </c>
      <c r="AB24" s="90"/>
      <c r="AC24" s="90"/>
      <c r="AD24" s="90"/>
      <c r="AE24" s="474"/>
      <c r="AF24" s="132"/>
      <c r="AG24" s="90"/>
      <c r="AH24" s="90"/>
      <c r="AI24" s="90"/>
      <c r="AJ24" s="126">
        <v>2</v>
      </c>
      <c r="AK24" s="223">
        <v>1</v>
      </c>
      <c r="AL24" s="90">
        <v>2</v>
      </c>
      <c r="AM24" s="224"/>
      <c r="AN24" s="90"/>
      <c r="AO24" s="90"/>
      <c r="AP24" s="90"/>
      <c r="AQ24" s="90"/>
      <c r="AR24" s="90"/>
      <c r="AS24" s="223"/>
      <c r="AT24" s="102">
        <v>6</v>
      </c>
      <c r="AU24" s="104">
        <v>9.5</v>
      </c>
      <c r="AV24" s="104">
        <v>12.5</v>
      </c>
      <c r="AW24" s="221">
        <v>11</v>
      </c>
      <c r="AX24" s="132"/>
      <c r="AY24" s="90"/>
      <c r="AZ24" s="133"/>
      <c r="BA24" s="109">
        <f t="shared" si="1"/>
        <v>10.5</v>
      </c>
      <c r="BB24" s="109">
        <f t="shared" si="0"/>
        <v>11.5</v>
      </c>
      <c r="BC24" s="109">
        <f t="shared" si="0"/>
        <v>20.5</v>
      </c>
      <c r="BD24" s="109">
        <f t="shared" si="0"/>
        <v>12.5</v>
      </c>
      <c r="BE24" s="109">
        <f t="shared" si="0"/>
        <v>2</v>
      </c>
      <c r="BF24" s="109">
        <f t="shared" si="0"/>
        <v>1</v>
      </c>
      <c r="BG24" s="109">
        <f t="shared" si="0"/>
        <v>2</v>
      </c>
      <c r="BH24" s="113">
        <f t="shared" si="2"/>
        <v>60</v>
      </c>
      <c r="BI24" s="170">
        <f>SUM(BI16:BI22)</f>
        <v>100</v>
      </c>
      <c r="BJ24" s="171"/>
      <c r="BK24" s="172">
        <f t="shared" ref="BK24:BQ24" si="3">SUM(BK16:BK23)</f>
        <v>14</v>
      </c>
      <c r="BL24" s="172">
        <f t="shared" si="3"/>
        <v>22</v>
      </c>
      <c r="BM24" s="172">
        <f t="shared" si="3"/>
        <v>28</v>
      </c>
      <c r="BN24" s="172">
        <f t="shared" si="3"/>
        <v>21</v>
      </c>
      <c r="BO24" s="172">
        <f t="shared" si="3"/>
        <v>2</v>
      </c>
      <c r="BP24" s="172">
        <f t="shared" si="3"/>
        <v>1</v>
      </c>
      <c r="BQ24" s="172">
        <f t="shared" si="3"/>
        <v>2</v>
      </c>
      <c r="BR24" s="692" t="s">
        <v>68</v>
      </c>
      <c r="BS24" s="693"/>
    </row>
    <row r="25" spans="1:71" s="20" customFormat="1" ht="15.75" thickBot="1">
      <c r="A25" s="215">
        <v>11</v>
      </c>
      <c r="B25" s="366">
        <v>322206057</v>
      </c>
      <c r="C25" s="473" t="s">
        <v>698</v>
      </c>
      <c r="D25" s="98">
        <v>2</v>
      </c>
      <c r="E25" s="98">
        <v>1</v>
      </c>
      <c r="F25" s="98">
        <v>0.5</v>
      </c>
      <c r="G25" s="98">
        <v>0</v>
      </c>
      <c r="H25" s="90"/>
      <c r="I25" s="90"/>
      <c r="J25" s="133"/>
      <c r="K25" s="84">
        <v>2</v>
      </c>
      <c r="L25" s="98"/>
      <c r="M25" s="84">
        <v>4</v>
      </c>
      <c r="N25" s="98">
        <v>2.5</v>
      </c>
      <c r="O25" s="89"/>
      <c r="P25" s="89"/>
      <c r="Q25" s="133"/>
      <c r="R25" s="84"/>
      <c r="S25" s="474"/>
      <c r="T25" s="144">
        <v>3</v>
      </c>
      <c r="U25" s="98"/>
      <c r="V25" s="89"/>
      <c r="W25" s="89"/>
      <c r="X25" s="133"/>
      <c r="Y25" s="84"/>
      <c r="Z25" s="89"/>
      <c r="AA25" s="222">
        <v>0</v>
      </c>
      <c r="AB25" s="90"/>
      <c r="AC25" s="90"/>
      <c r="AD25" s="90"/>
      <c r="AE25" s="474"/>
      <c r="AF25" s="132"/>
      <c r="AG25" s="90"/>
      <c r="AH25" s="90"/>
      <c r="AI25" s="90"/>
      <c r="AJ25" s="144">
        <v>1.5</v>
      </c>
      <c r="AK25" s="223">
        <v>1</v>
      </c>
      <c r="AL25" s="90"/>
      <c r="AM25" s="224"/>
      <c r="AN25" s="90"/>
      <c r="AO25" s="90"/>
      <c r="AP25" s="90"/>
      <c r="AQ25" s="90"/>
      <c r="AR25" s="90"/>
      <c r="AS25" s="223"/>
      <c r="AT25" s="184">
        <v>4.5</v>
      </c>
      <c r="AU25" s="104">
        <v>5.5</v>
      </c>
      <c r="AV25" s="104">
        <v>12.5</v>
      </c>
      <c r="AW25" s="221">
        <v>9</v>
      </c>
      <c r="AX25" s="132"/>
      <c r="AY25" s="90"/>
      <c r="AZ25" s="133"/>
      <c r="BA25" s="109">
        <f t="shared" si="1"/>
        <v>8.5</v>
      </c>
      <c r="BB25" s="109">
        <f t="shared" si="0"/>
        <v>6.5</v>
      </c>
      <c r="BC25" s="109">
        <f t="shared" si="0"/>
        <v>20</v>
      </c>
      <c r="BD25" s="109">
        <f t="shared" si="0"/>
        <v>11.5</v>
      </c>
      <c r="BE25" s="109">
        <f t="shared" si="0"/>
        <v>1.5</v>
      </c>
      <c r="BF25" s="109">
        <f t="shared" si="0"/>
        <v>1</v>
      </c>
      <c r="BG25" s="109">
        <f t="shared" si="0"/>
        <v>0</v>
      </c>
      <c r="BH25" s="113">
        <f t="shared" si="2"/>
        <v>49</v>
      </c>
    </row>
    <row r="26" spans="1:71" s="20" customFormat="1" ht="15.75" thickBot="1">
      <c r="A26" s="215"/>
      <c r="B26" s="480"/>
      <c r="C26" s="481"/>
      <c r="D26" s="98"/>
      <c r="E26" s="98"/>
      <c r="F26" s="98"/>
      <c r="G26" s="98"/>
      <c r="H26" s="90"/>
      <c r="I26" s="90"/>
      <c r="J26" s="133"/>
      <c r="K26" s="98"/>
      <c r="L26" s="98"/>
      <c r="M26" s="98"/>
      <c r="N26" s="98"/>
      <c r="O26" s="89"/>
      <c r="P26" s="89"/>
      <c r="Q26" s="133"/>
      <c r="R26" s="474"/>
      <c r="S26" s="474"/>
      <c r="T26" s="470"/>
      <c r="U26" s="474"/>
      <c r="V26" s="89"/>
      <c r="W26" s="89"/>
      <c r="X26" s="133"/>
      <c r="Y26" s="84"/>
      <c r="Z26" s="89"/>
      <c r="AA26" s="89"/>
      <c r="AB26" s="90"/>
      <c r="AC26" s="90"/>
      <c r="AD26" s="90"/>
      <c r="AE26" s="474"/>
      <c r="AF26" s="132"/>
      <c r="AG26" s="90"/>
      <c r="AH26" s="90"/>
      <c r="AI26" s="90"/>
      <c r="AJ26" s="474"/>
      <c r="AK26" s="223"/>
      <c r="AL26" s="90"/>
      <c r="AM26" s="224"/>
      <c r="AN26" s="90"/>
      <c r="AO26" s="90"/>
      <c r="AP26" s="90"/>
      <c r="AQ26" s="90"/>
      <c r="AR26" s="90"/>
      <c r="AS26" s="223"/>
      <c r="AT26" s="482"/>
      <c r="AU26" s="223"/>
      <c r="AV26" s="223"/>
      <c r="AW26" s="223"/>
      <c r="AX26" s="132"/>
      <c r="AY26" s="90"/>
      <c r="AZ26" s="133"/>
      <c r="BA26" s="109">
        <f t="shared" si="1"/>
        <v>0</v>
      </c>
      <c r="BB26" s="109">
        <f t="shared" si="0"/>
        <v>0</v>
      </c>
      <c r="BC26" s="109">
        <f t="shared" si="0"/>
        <v>0</v>
      </c>
      <c r="BD26" s="109">
        <f t="shared" si="0"/>
        <v>0</v>
      </c>
      <c r="BE26" s="109">
        <f t="shared" si="0"/>
        <v>0</v>
      </c>
      <c r="BF26" s="109">
        <f t="shared" si="0"/>
        <v>0</v>
      </c>
      <c r="BG26" s="109">
        <f t="shared" si="0"/>
        <v>0</v>
      </c>
      <c r="BH26" s="113">
        <f t="shared" si="2"/>
        <v>0</v>
      </c>
      <c r="BI26" s="694" t="s">
        <v>71</v>
      </c>
      <c r="BJ26" s="695"/>
      <c r="BK26" s="695"/>
      <c r="BL26" s="695"/>
      <c r="BM26" s="695"/>
      <c r="BN26" s="695"/>
      <c r="BO26" s="418"/>
      <c r="BP26" s="695" t="s">
        <v>72</v>
      </c>
      <c r="BQ26" s="695"/>
      <c r="BR26" s="695"/>
      <c r="BS26" s="698"/>
    </row>
    <row r="27" spans="1:71" s="20" customFormat="1" ht="16.5" thickTop="1" thickBot="1">
      <c r="A27" s="215"/>
      <c r="B27" s="480"/>
      <c r="C27" s="481"/>
      <c r="D27" s="98"/>
      <c r="E27" s="98"/>
      <c r="F27" s="98"/>
      <c r="G27" s="98"/>
      <c r="H27" s="99"/>
      <c r="I27" s="99"/>
      <c r="J27" s="217"/>
      <c r="K27" s="98"/>
      <c r="L27" s="98"/>
      <c r="M27" s="98"/>
      <c r="N27" s="98"/>
      <c r="O27" s="89"/>
      <c r="P27" s="89"/>
      <c r="Q27" s="133"/>
      <c r="R27" s="223"/>
      <c r="S27" s="223"/>
      <c r="T27" s="470"/>
      <c r="U27" s="223"/>
      <c r="V27" s="89"/>
      <c r="W27" s="89"/>
      <c r="X27" s="133"/>
      <c r="Y27" s="84"/>
      <c r="Z27" s="89"/>
      <c r="AA27" s="89"/>
      <c r="AB27" s="90"/>
      <c r="AC27" s="90"/>
      <c r="AD27" s="90"/>
      <c r="AE27" s="223"/>
      <c r="AF27" s="132"/>
      <c r="AG27" s="90"/>
      <c r="AH27" s="90"/>
      <c r="AI27" s="90"/>
      <c r="AJ27" s="223"/>
      <c r="AK27" s="223"/>
      <c r="AL27" s="90"/>
      <c r="AM27" s="224"/>
      <c r="AN27" s="90"/>
      <c r="AO27" s="90"/>
      <c r="AP27" s="90"/>
      <c r="AQ27" s="90"/>
      <c r="AR27" s="90"/>
      <c r="AS27" s="223"/>
      <c r="AT27" s="482"/>
      <c r="AU27" s="223"/>
      <c r="AV27" s="223"/>
      <c r="AW27" s="223"/>
      <c r="AX27" s="132"/>
      <c r="AY27" s="90"/>
      <c r="AZ27" s="133"/>
      <c r="BA27" s="109">
        <f t="shared" si="1"/>
        <v>0</v>
      </c>
      <c r="BB27" s="109">
        <f t="shared" si="0"/>
        <v>0</v>
      </c>
      <c r="BC27" s="109">
        <f t="shared" si="0"/>
        <v>0</v>
      </c>
      <c r="BD27" s="109">
        <f t="shared" si="0"/>
        <v>0</v>
      </c>
      <c r="BE27" s="109">
        <f t="shared" si="0"/>
        <v>0</v>
      </c>
      <c r="BF27" s="109">
        <f t="shared" si="0"/>
        <v>0</v>
      </c>
      <c r="BG27" s="109">
        <f t="shared" si="0"/>
        <v>0</v>
      </c>
      <c r="BH27" s="113">
        <f t="shared" si="2"/>
        <v>0</v>
      </c>
      <c r="BI27" s="696"/>
      <c r="BJ27" s="697"/>
      <c r="BK27" s="697"/>
      <c r="BL27" s="697"/>
      <c r="BM27" s="697"/>
      <c r="BN27" s="697"/>
      <c r="BO27" s="419"/>
      <c r="BP27" s="697"/>
      <c r="BQ27" s="697"/>
      <c r="BR27" s="697"/>
      <c r="BS27" s="699"/>
    </row>
    <row r="28" spans="1:71" s="20" customFormat="1" ht="15.75" thickBot="1">
      <c r="A28" s="215"/>
      <c r="B28" s="480"/>
      <c r="C28" s="481"/>
      <c r="D28" s="98"/>
      <c r="E28" s="98"/>
      <c r="F28" s="98"/>
      <c r="G28" s="98"/>
      <c r="H28" s="90"/>
      <c r="I28" s="90"/>
      <c r="J28" s="133"/>
      <c r="K28" s="98"/>
      <c r="L28" s="98"/>
      <c r="M28" s="98"/>
      <c r="N28" s="98"/>
      <c r="O28" s="89"/>
      <c r="P28" s="89"/>
      <c r="Q28" s="133"/>
      <c r="R28" s="474"/>
      <c r="S28" s="474"/>
      <c r="T28" s="470"/>
      <c r="U28" s="474"/>
      <c r="V28" s="89"/>
      <c r="W28" s="89"/>
      <c r="X28" s="133"/>
      <c r="Y28" s="84"/>
      <c r="Z28" s="89"/>
      <c r="AA28" s="89"/>
      <c r="AB28" s="90"/>
      <c r="AC28" s="90"/>
      <c r="AD28" s="90"/>
      <c r="AE28" s="474"/>
      <c r="AF28" s="132"/>
      <c r="AG28" s="90"/>
      <c r="AH28" s="90"/>
      <c r="AI28" s="90"/>
      <c r="AJ28" s="474"/>
      <c r="AK28" s="223"/>
      <c r="AL28" s="90"/>
      <c r="AM28" s="224"/>
      <c r="AN28" s="90"/>
      <c r="AO28" s="90"/>
      <c r="AP28" s="90"/>
      <c r="AQ28" s="90"/>
      <c r="AR28" s="90"/>
      <c r="AS28" s="223"/>
      <c r="AT28" s="482"/>
      <c r="AU28" s="223"/>
      <c r="AV28" s="223"/>
      <c r="AW28" s="223"/>
      <c r="AX28" s="132"/>
      <c r="AY28" s="90"/>
      <c r="AZ28" s="133"/>
      <c r="BA28" s="109">
        <f t="shared" si="1"/>
        <v>0</v>
      </c>
      <c r="BB28" s="109">
        <f t="shared" si="0"/>
        <v>0</v>
      </c>
      <c r="BC28" s="109">
        <f t="shared" si="0"/>
        <v>0</v>
      </c>
      <c r="BD28" s="109">
        <f t="shared" si="0"/>
        <v>0</v>
      </c>
      <c r="BE28" s="109">
        <f t="shared" si="0"/>
        <v>0</v>
      </c>
      <c r="BF28" s="109">
        <f t="shared" si="0"/>
        <v>0</v>
      </c>
      <c r="BG28" s="109">
        <f t="shared" si="0"/>
        <v>0</v>
      </c>
      <c r="BH28" s="113">
        <f t="shared" si="2"/>
        <v>0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5.75" thickBot="1">
      <c r="A29" s="215"/>
      <c r="B29" s="480"/>
      <c r="C29" s="481"/>
      <c r="D29" s="98"/>
      <c r="E29" s="98"/>
      <c r="F29" s="98"/>
      <c r="G29" s="98"/>
      <c r="H29" s="99"/>
      <c r="I29" s="99"/>
      <c r="J29" s="107"/>
      <c r="K29" s="98"/>
      <c r="L29" s="98"/>
      <c r="M29" s="98"/>
      <c r="N29" s="98"/>
      <c r="O29" s="89"/>
      <c r="P29" s="89"/>
      <c r="Q29" s="133"/>
      <c r="R29" s="474"/>
      <c r="S29" s="223"/>
      <c r="T29" s="470"/>
      <c r="U29" s="223"/>
      <c r="V29" s="89"/>
      <c r="W29" s="89"/>
      <c r="X29" s="133"/>
      <c r="Y29" s="84"/>
      <c r="Z29" s="89"/>
      <c r="AA29" s="89"/>
      <c r="AB29" s="90"/>
      <c r="AC29" s="90"/>
      <c r="AD29" s="90"/>
      <c r="AE29" s="474"/>
      <c r="AF29" s="132"/>
      <c r="AG29" s="90"/>
      <c r="AH29" s="90"/>
      <c r="AI29" s="90"/>
      <c r="AJ29" s="474"/>
      <c r="AK29" s="223"/>
      <c r="AL29" s="90"/>
      <c r="AM29" s="224"/>
      <c r="AN29" s="90"/>
      <c r="AO29" s="90"/>
      <c r="AP29" s="90"/>
      <c r="AQ29" s="90"/>
      <c r="AR29" s="90"/>
      <c r="AS29" s="223"/>
      <c r="AT29" s="482"/>
      <c r="AU29" s="223"/>
      <c r="AV29" s="223"/>
      <c r="AW29" s="223"/>
      <c r="AX29" s="132"/>
      <c r="AY29" s="90"/>
      <c r="AZ29" s="133"/>
      <c r="BA29" s="109">
        <f t="shared" si="1"/>
        <v>0</v>
      </c>
      <c r="BB29" s="109">
        <f t="shared" si="0"/>
        <v>0</v>
      </c>
      <c r="BC29" s="109">
        <f t="shared" si="0"/>
        <v>0</v>
      </c>
      <c r="BD29" s="109">
        <f t="shared" si="0"/>
        <v>0</v>
      </c>
      <c r="BE29" s="109">
        <f t="shared" si="0"/>
        <v>0</v>
      </c>
      <c r="BF29" s="109">
        <f t="shared" si="0"/>
        <v>0</v>
      </c>
      <c r="BG29" s="109">
        <f t="shared" si="0"/>
        <v>0</v>
      </c>
      <c r="BH29" s="113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</row>
    <row r="30" spans="1:71" s="20" customFormat="1" ht="15.75" thickBot="1">
      <c r="A30" s="215"/>
      <c r="B30" s="480"/>
      <c r="C30" s="481"/>
      <c r="D30" s="98"/>
      <c r="E30" s="98"/>
      <c r="F30" s="98"/>
      <c r="G30" s="98"/>
      <c r="H30" s="99"/>
      <c r="I30" s="99"/>
      <c r="J30" s="107"/>
      <c r="K30" s="98"/>
      <c r="L30" s="98"/>
      <c r="M30" s="98"/>
      <c r="N30" s="98"/>
      <c r="O30" s="89"/>
      <c r="P30" s="89"/>
      <c r="Q30" s="133"/>
      <c r="R30" s="474"/>
      <c r="S30" s="474"/>
      <c r="T30" s="470"/>
      <c r="U30" s="474"/>
      <c r="V30" s="89"/>
      <c r="W30" s="89"/>
      <c r="X30" s="133"/>
      <c r="Y30" s="84"/>
      <c r="Z30" s="89"/>
      <c r="AA30" s="89"/>
      <c r="AB30" s="90"/>
      <c r="AC30" s="90"/>
      <c r="AD30" s="90"/>
      <c r="AE30" s="474"/>
      <c r="AF30" s="132"/>
      <c r="AG30" s="90"/>
      <c r="AH30" s="90"/>
      <c r="AI30" s="90"/>
      <c r="AJ30" s="474"/>
      <c r="AK30" s="223"/>
      <c r="AL30" s="90"/>
      <c r="AM30" s="224"/>
      <c r="AN30" s="90"/>
      <c r="AO30" s="90"/>
      <c r="AP30" s="90"/>
      <c r="AQ30" s="90"/>
      <c r="AR30" s="90"/>
      <c r="AS30" s="223"/>
      <c r="AT30" s="482"/>
      <c r="AU30" s="223"/>
      <c r="AV30" s="223"/>
      <c r="AW30" s="223"/>
      <c r="AX30" s="132"/>
      <c r="AY30" s="90"/>
      <c r="AZ30" s="133"/>
      <c r="BA30" s="109">
        <f t="shared" si="1"/>
        <v>0</v>
      </c>
      <c r="BB30" s="109">
        <f t="shared" si="0"/>
        <v>0</v>
      </c>
      <c r="BC30" s="109">
        <f t="shared" si="0"/>
        <v>0</v>
      </c>
      <c r="BD30" s="109">
        <f t="shared" si="0"/>
        <v>0</v>
      </c>
      <c r="BE30" s="109">
        <f t="shared" si="0"/>
        <v>0</v>
      </c>
      <c r="BF30" s="109">
        <f t="shared" si="0"/>
        <v>0</v>
      </c>
      <c r="BG30" s="109">
        <f t="shared" si="0"/>
        <v>0</v>
      </c>
      <c r="BH30" s="113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</row>
    <row r="31" spans="1:71" s="20" customFormat="1" ht="16.5" thickTop="1" thickBot="1">
      <c r="A31" s="215"/>
      <c r="B31" s="480"/>
      <c r="C31" s="481"/>
      <c r="D31" s="98"/>
      <c r="E31" s="98"/>
      <c r="F31" s="98"/>
      <c r="G31" s="98"/>
      <c r="H31" s="99"/>
      <c r="I31" s="99"/>
      <c r="J31" s="217"/>
      <c r="K31" s="98"/>
      <c r="L31" s="98"/>
      <c r="M31" s="98"/>
      <c r="N31" s="98"/>
      <c r="O31" s="89"/>
      <c r="P31" s="89"/>
      <c r="Q31" s="133"/>
      <c r="R31" s="474"/>
      <c r="S31" s="474"/>
      <c r="T31" s="470"/>
      <c r="U31" s="474"/>
      <c r="V31" s="89"/>
      <c r="W31" s="89"/>
      <c r="X31" s="133"/>
      <c r="Y31" s="84"/>
      <c r="Z31" s="89"/>
      <c r="AA31" s="89"/>
      <c r="AB31" s="90"/>
      <c r="AC31" s="90"/>
      <c r="AD31" s="90"/>
      <c r="AE31" s="474"/>
      <c r="AF31" s="132"/>
      <c r="AG31" s="90"/>
      <c r="AH31" s="90"/>
      <c r="AI31" s="90"/>
      <c r="AJ31" s="474"/>
      <c r="AK31" s="223"/>
      <c r="AL31" s="90"/>
      <c r="AM31" s="224"/>
      <c r="AN31" s="90"/>
      <c r="AO31" s="90"/>
      <c r="AP31" s="90"/>
      <c r="AQ31" s="90"/>
      <c r="AR31" s="90"/>
      <c r="AS31" s="223"/>
      <c r="AT31" s="482"/>
      <c r="AU31" s="223"/>
      <c r="AV31" s="223"/>
      <c r="AW31" s="223"/>
      <c r="AX31" s="132"/>
      <c r="AY31" s="90"/>
      <c r="AZ31" s="133"/>
      <c r="BA31" s="109">
        <f t="shared" si="1"/>
        <v>0</v>
      </c>
      <c r="BB31" s="109">
        <f t="shared" si="1"/>
        <v>0</v>
      </c>
      <c r="BC31" s="109">
        <f t="shared" si="1"/>
        <v>0</v>
      </c>
      <c r="BD31" s="109">
        <f t="shared" si="1"/>
        <v>0</v>
      </c>
      <c r="BE31" s="109">
        <f t="shared" si="1"/>
        <v>0</v>
      </c>
      <c r="BF31" s="109">
        <f t="shared" si="1"/>
        <v>0</v>
      </c>
      <c r="BG31" s="109">
        <f t="shared" si="1"/>
        <v>0</v>
      </c>
      <c r="BH31" s="113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</row>
    <row r="32" spans="1:71" s="20" customFormat="1" ht="15.75" thickBot="1">
      <c r="A32" s="215"/>
      <c r="B32" s="480"/>
      <c r="C32" s="481"/>
      <c r="D32" s="98"/>
      <c r="E32" s="98"/>
      <c r="F32" s="98"/>
      <c r="G32" s="98"/>
      <c r="H32" s="90"/>
      <c r="I32" s="90"/>
      <c r="J32" s="133"/>
      <c r="K32" s="98"/>
      <c r="L32" s="98"/>
      <c r="M32" s="98"/>
      <c r="N32" s="98"/>
      <c r="O32" s="89"/>
      <c r="P32" s="89"/>
      <c r="Q32" s="133"/>
      <c r="R32" s="223"/>
      <c r="S32" s="223"/>
      <c r="T32" s="470"/>
      <c r="U32" s="223"/>
      <c r="V32" s="89"/>
      <c r="W32" s="89"/>
      <c r="X32" s="133"/>
      <c r="Y32" s="84"/>
      <c r="Z32" s="89"/>
      <c r="AA32" s="89"/>
      <c r="AB32" s="90"/>
      <c r="AC32" s="90"/>
      <c r="AD32" s="90"/>
      <c r="AE32" s="474"/>
      <c r="AF32" s="132"/>
      <c r="AG32" s="90"/>
      <c r="AH32" s="90"/>
      <c r="AI32" s="90"/>
      <c r="AJ32" s="474"/>
      <c r="AK32" s="223"/>
      <c r="AL32" s="90"/>
      <c r="AM32" s="224"/>
      <c r="AN32" s="90"/>
      <c r="AO32" s="90"/>
      <c r="AP32" s="90"/>
      <c r="AQ32" s="90"/>
      <c r="AR32" s="90"/>
      <c r="AS32" s="223"/>
      <c r="AT32" s="482"/>
      <c r="AU32" s="223"/>
      <c r="AV32" s="223"/>
      <c r="AW32" s="223"/>
      <c r="AX32" s="132"/>
      <c r="AY32" s="90"/>
      <c r="AZ32" s="133"/>
      <c r="BA32" s="109">
        <f t="shared" ref="BA32:BG40" si="4">AT32+AM32+AF32+Y32+R32+K32+D32</f>
        <v>0</v>
      </c>
      <c r="BB32" s="109">
        <f t="shared" si="4"/>
        <v>0</v>
      </c>
      <c r="BC32" s="109">
        <f t="shared" si="4"/>
        <v>0</v>
      </c>
      <c r="BD32" s="109">
        <f t="shared" si="4"/>
        <v>0</v>
      </c>
      <c r="BE32" s="109">
        <f t="shared" si="4"/>
        <v>0</v>
      </c>
      <c r="BF32" s="109">
        <f t="shared" si="4"/>
        <v>0</v>
      </c>
      <c r="BG32" s="109">
        <f t="shared" si="4"/>
        <v>0</v>
      </c>
      <c r="BH32" s="113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</row>
    <row r="33" spans="1:72" s="20" customFormat="1" ht="16.5" thickTop="1" thickBot="1">
      <c r="A33" s="215"/>
      <c r="B33" s="480"/>
      <c r="C33" s="481"/>
      <c r="D33" s="98"/>
      <c r="E33" s="98"/>
      <c r="F33" s="98"/>
      <c r="G33" s="98"/>
      <c r="H33" s="99"/>
      <c r="I33" s="99"/>
      <c r="J33" s="217"/>
      <c r="K33" s="98"/>
      <c r="L33" s="98"/>
      <c r="M33" s="98"/>
      <c r="N33" s="98"/>
      <c r="O33" s="89"/>
      <c r="P33" s="89"/>
      <c r="Q33" s="133"/>
      <c r="R33" s="474"/>
      <c r="S33" s="474"/>
      <c r="T33" s="470"/>
      <c r="U33" s="474"/>
      <c r="V33" s="89"/>
      <c r="W33" s="89"/>
      <c r="X33" s="133"/>
      <c r="Y33" s="84"/>
      <c r="Z33" s="89"/>
      <c r="AA33" s="89"/>
      <c r="AB33" s="90"/>
      <c r="AC33" s="90"/>
      <c r="AD33" s="90"/>
      <c r="AE33" s="474"/>
      <c r="AF33" s="132"/>
      <c r="AG33" s="90"/>
      <c r="AH33" s="90"/>
      <c r="AI33" s="90"/>
      <c r="AJ33" s="223"/>
      <c r="AK33" s="223"/>
      <c r="AL33" s="90"/>
      <c r="AM33" s="224"/>
      <c r="AN33" s="90"/>
      <c r="AO33" s="90"/>
      <c r="AP33" s="90"/>
      <c r="AQ33" s="90"/>
      <c r="AR33" s="90"/>
      <c r="AS33" s="223"/>
      <c r="AT33" s="482"/>
      <c r="AU33" s="223"/>
      <c r="AV33" s="223"/>
      <c r="AW33" s="223"/>
      <c r="AX33" s="132"/>
      <c r="AY33" s="90"/>
      <c r="AZ33" s="133"/>
      <c r="BA33" s="109">
        <f t="shared" si="4"/>
        <v>0</v>
      </c>
      <c r="BB33" s="109">
        <f t="shared" si="4"/>
        <v>0</v>
      </c>
      <c r="BC33" s="109">
        <f t="shared" si="4"/>
        <v>0</v>
      </c>
      <c r="BD33" s="109">
        <f t="shared" si="4"/>
        <v>0</v>
      </c>
      <c r="BE33" s="109">
        <f t="shared" si="4"/>
        <v>0</v>
      </c>
      <c r="BF33" s="109">
        <f t="shared" si="4"/>
        <v>0</v>
      </c>
      <c r="BG33" s="109">
        <f t="shared" si="4"/>
        <v>0</v>
      </c>
      <c r="BH33" s="113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</row>
    <row r="34" spans="1:72" s="20" customFormat="1" ht="16.5" thickTop="1" thickBot="1">
      <c r="A34" s="215"/>
      <c r="B34" s="480"/>
      <c r="C34" s="481"/>
      <c r="D34" s="98"/>
      <c r="E34" s="98"/>
      <c r="F34" s="98"/>
      <c r="G34" s="98"/>
      <c r="H34" s="99"/>
      <c r="I34" s="99"/>
      <c r="J34" s="217"/>
      <c r="K34" s="98"/>
      <c r="L34" s="98"/>
      <c r="M34" s="98"/>
      <c r="N34" s="98"/>
      <c r="O34" s="89"/>
      <c r="P34" s="89"/>
      <c r="Q34" s="133"/>
      <c r="R34" s="223"/>
      <c r="S34" s="223"/>
      <c r="T34" s="470"/>
      <c r="U34" s="223"/>
      <c r="V34" s="89"/>
      <c r="W34" s="89"/>
      <c r="X34" s="133"/>
      <c r="Y34" s="84"/>
      <c r="Z34" s="89"/>
      <c r="AA34" s="89"/>
      <c r="AB34" s="90"/>
      <c r="AC34" s="90"/>
      <c r="AD34" s="90"/>
      <c r="AE34" s="223"/>
      <c r="AF34" s="132"/>
      <c r="AG34" s="90"/>
      <c r="AH34" s="90"/>
      <c r="AI34" s="90"/>
      <c r="AJ34" s="223"/>
      <c r="AK34" s="223"/>
      <c r="AL34" s="90"/>
      <c r="AM34" s="224"/>
      <c r="AN34" s="90"/>
      <c r="AO34" s="90"/>
      <c r="AP34" s="90"/>
      <c r="AQ34" s="90"/>
      <c r="AR34" s="90"/>
      <c r="AS34" s="223"/>
      <c r="AT34" s="482"/>
      <c r="AU34" s="223"/>
      <c r="AV34" s="223"/>
      <c r="AW34" s="223"/>
      <c r="AX34" s="132"/>
      <c r="AY34" s="90"/>
      <c r="AZ34" s="133"/>
      <c r="BA34" s="109">
        <f t="shared" si="4"/>
        <v>0</v>
      </c>
      <c r="BB34" s="109">
        <f t="shared" si="4"/>
        <v>0</v>
      </c>
      <c r="BC34" s="109">
        <f t="shared" si="4"/>
        <v>0</v>
      </c>
      <c r="BD34" s="109">
        <f t="shared" si="4"/>
        <v>0</v>
      </c>
      <c r="BE34" s="109">
        <f t="shared" si="4"/>
        <v>0</v>
      </c>
      <c r="BF34" s="109">
        <f t="shared" si="4"/>
        <v>0</v>
      </c>
      <c r="BG34" s="109">
        <f t="shared" si="4"/>
        <v>0</v>
      </c>
      <c r="BH34" s="113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</row>
    <row r="35" spans="1:72" s="20" customFormat="1" ht="15.75" thickBot="1">
      <c r="A35" s="215"/>
      <c r="B35" s="480"/>
      <c r="C35" s="481"/>
      <c r="D35" s="98"/>
      <c r="E35" s="98"/>
      <c r="F35" s="98"/>
      <c r="G35" s="98"/>
      <c r="H35" s="90"/>
      <c r="I35" s="90"/>
      <c r="J35" s="133"/>
      <c r="K35" s="98"/>
      <c r="L35" s="98"/>
      <c r="M35" s="98"/>
      <c r="N35" s="98"/>
      <c r="O35" s="89"/>
      <c r="P35" s="89"/>
      <c r="Q35" s="133"/>
      <c r="R35" s="223"/>
      <c r="S35" s="223"/>
      <c r="T35" s="470"/>
      <c r="U35" s="223"/>
      <c r="V35" s="89"/>
      <c r="W35" s="89"/>
      <c r="X35" s="133"/>
      <c r="Y35" s="84"/>
      <c r="Z35" s="89"/>
      <c r="AA35" s="89"/>
      <c r="AB35" s="90"/>
      <c r="AC35" s="90"/>
      <c r="AD35" s="90"/>
      <c r="AE35" s="223"/>
      <c r="AF35" s="132"/>
      <c r="AG35" s="90"/>
      <c r="AH35" s="90"/>
      <c r="AI35" s="90"/>
      <c r="AJ35" s="223"/>
      <c r="AK35" s="223"/>
      <c r="AL35" s="90"/>
      <c r="AM35" s="224"/>
      <c r="AN35" s="90"/>
      <c r="AO35" s="90"/>
      <c r="AP35" s="90"/>
      <c r="AQ35" s="90"/>
      <c r="AR35" s="90"/>
      <c r="AS35" s="223"/>
      <c r="AT35" s="482"/>
      <c r="AU35" s="223"/>
      <c r="AV35" s="223"/>
      <c r="AW35" s="223"/>
      <c r="AX35" s="132"/>
      <c r="AY35" s="90"/>
      <c r="AZ35" s="133"/>
      <c r="BA35" s="109">
        <f t="shared" si="4"/>
        <v>0</v>
      </c>
      <c r="BB35" s="109">
        <f t="shared" si="4"/>
        <v>0</v>
      </c>
      <c r="BC35" s="109">
        <f t="shared" si="4"/>
        <v>0</v>
      </c>
      <c r="BD35" s="109">
        <f t="shared" si="4"/>
        <v>0</v>
      </c>
      <c r="BE35" s="109">
        <f t="shared" si="4"/>
        <v>0</v>
      </c>
      <c r="BF35" s="109">
        <f t="shared" si="4"/>
        <v>0</v>
      </c>
      <c r="BG35" s="109">
        <f t="shared" si="4"/>
        <v>0</v>
      </c>
      <c r="BH35" s="113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</row>
    <row r="36" spans="1:72" s="20" customFormat="1" ht="15.75" thickBot="1">
      <c r="A36" s="215"/>
      <c r="B36" s="480"/>
      <c r="C36" s="481"/>
      <c r="D36" s="98"/>
      <c r="E36" s="98"/>
      <c r="F36" s="98"/>
      <c r="G36" s="98"/>
      <c r="H36" s="90"/>
      <c r="I36" s="90"/>
      <c r="J36" s="133"/>
      <c r="K36" s="98"/>
      <c r="L36" s="98"/>
      <c r="M36" s="98"/>
      <c r="N36" s="98"/>
      <c r="O36" s="89"/>
      <c r="P36" s="89"/>
      <c r="Q36" s="133"/>
      <c r="R36" s="223"/>
      <c r="S36" s="223"/>
      <c r="T36" s="470"/>
      <c r="U36" s="223"/>
      <c r="V36" s="89"/>
      <c r="W36" s="89"/>
      <c r="X36" s="133"/>
      <c r="Y36" s="84"/>
      <c r="Z36" s="89"/>
      <c r="AA36" s="89"/>
      <c r="AB36" s="90"/>
      <c r="AC36" s="90"/>
      <c r="AD36" s="90"/>
      <c r="AE36" s="474"/>
      <c r="AF36" s="132"/>
      <c r="AG36" s="90"/>
      <c r="AH36" s="90"/>
      <c r="AI36" s="90"/>
      <c r="AJ36" s="223"/>
      <c r="AK36" s="223"/>
      <c r="AL36" s="90"/>
      <c r="AM36" s="224"/>
      <c r="AN36" s="90"/>
      <c r="AO36" s="90"/>
      <c r="AP36" s="90"/>
      <c r="AQ36" s="90"/>
      <c r="AR36" s="90"/>
      <c r="AS36" s="223"/>
      <c r="AT36" s="482"/>
      <c r="AU36" s="223"/>
      <c r="AV36" s="223"/>
      <c r="AW36" s="223"/>
      <c r="AX36" s="132"/>
      <c r="AY36" s="90"/>
      <c r="AZ36" s="133"/>
      <c r="BA36" s="109">
        <f t="shared" si="4"/>
        <v>0</v>
      </c>
      <c r="BB36" s="109">
        <f t="shared" si="4"/>
        <v>0</v>
      </c>
      <c r="BC36" s="109">
        <f t="shared" si="4"/>
        <v>0</v>
      </c>
      <c r="BD36" s="109">
        <f t="shared" si="4"/>
        <v>0</v>
      </c>
      <c r="BE36" s="109">
        <f t="shared" si="4"/>
        <v>0</v>
      </c>
      <c r="BF36" s="109">
        <f t="shared" si="4"/>
        <v>0</v>
      </c>
      <c r="BG36" s="109">
        <f t="shared" si="4"/>
        <v>0</v>
      </c>
      <c r="BH36" s="113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</row>
    <row r="37" spans="1:72" s="20" customFormat="1" ht="15.75" thickBot="1">
      <c r="A37" s="215"/>
      <c r="B37" s="480"/>
      <c r="C37" s="481"/>
      <c r="D37" s="98"/>
      <c r="E37" s="98"/>
      <c r="F37" s="98"/>
      <c r="G37" s="98"/>
      <c r="H37" s="90"/>
      <c r="I37" s="90"/>
      <c r="J37" s="133"/>
      <c r="K37" s="98"/>
      <c r="L37" s="98"/>
      <c r="M37" s="98"/>
      <c r="N37" s="98"/>
      <c r="O37" s="89"/>
      <c r="P37" s="89"/>
      <c r="Q37" s="133"/>
      <c r="R37" s="474"/>
      <c r="S37" s="474"/>
      <c r="T37" s="470"/>
      <c r="U37" s="474"/>
      <c r="V37" s="89"/>
      <c r="W37" s="89"/>
      <c r="X37" s="133"/>
      <c r="Y37" s="84"/>
      <c r="Z37" s="89"/>
      <c r="AA37" s="89"/>
      <c r="AB37" s="90"/>
      <c r="AC37" s="90"/>
      <c r="AD37" s="90"/>
      <c r="AE37" s="474"/>
      <c r="AF37" s="132"/>
      <c r="AG37" s="90"/>
      <c r="AH37" s="90"/>
      <c r="AI37" s="90"/>
      <c r="AJ37" s="474"/>
      <c r="AK37" s="223"/>
      <c r="AL37" s="90"/>
      <c r="AM37" s="224"/>
      <c r="AN37" s="90"/>
      <c r="AO37" s="90"/>
      <c r="AP37" s="90"/>
      <c r="AQ37" s="90"/>
      <c r="AR37" s="90"/>
      <c r="AS37" s="223"/>
      <c r="AT37" s="482"/>
      <c r="AU37" s="223"/>
      <c r="AV37" s="223"/>
      <c r="AW37" s="223"/>
      <c r="AX37" s="132"/>
      <c r="AY37" s="90"/>
      <c r="AZ37" s="133"/>
      <c r="BA37" s="109">
        <f t="shared" si="4"/>
        <v>0</v>
      </c>
      <c r="BB37" s="109">
        <f t="shared" si="4"/>
        <v>0</v>
      </c>
      <c r="BC37" s="109">
        <f t="shared" si="4"/>
        <v>0</v>
      </c>
      <c r="BD37" s="109">
        <f t="shared" si="4"/>
        <v>0</v>
      </c>
      <c r="BE37" s="109">
        <f t="shared" si="4"/>
        <v>0</v>
      </c>
      <c r="BF37" s="109">
        <f t="shared" si="4"/>
        <v>0</v>
      </c>
      <c r="BG37" s="109">
        <f t="shared" si="4"/>
        <v>0</v>
      </c>
      <c r="BH37" s="113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</row>
    <row r="38" spans="1:72" s="20" customFormat="1" ht="15.75" thickBot="1">
      <c r="A38" s="215"/>
      <c r="B38" s="480"/>
      <c r="C38" s="481"/>
      <c r="D38" s="98"/>
      <c r="E38" s="98"/>
      <c r="F38" s="98"/>
      <c r="G38" s="98"/>
      <c r="H38" s="90"/>
      <c r="I38" s="90"/>
      <c r="J38" s="133"/>
      <c r="K38" s="98"/>
      <c r="L38" s="98"/>
      <c r="M38" s="98"/>
      <c r="N38" s="98"/>
      <c r="O38" s="89"/>
      <c r="P38" s="89"/>
      <c r="Q38" s="133"/>
      <c r="R38" s="474"/>
      <c r="S38" s="474"/>
      <c r="T38" s="470"/>
      <c r="U38" s="474"/>
      <c r="V38" s="89"/>
      <c r="W38" s="89"/>
      <c r="X38" s="133"/>
      <c r="Y38" s="84"/>
      <c r="Z38" s="89"/>
      <c r="AA38" s="89"/>
      <c r="AB38" s="90"/>
      <c r="AC38" s="90"/>
      <c r="AD38" s="90"/>
      <c r="AE38" s="474"/>
      <c r="AF38" s="132"/>
      <c r="AG38" s="90"/>
      <c r="AH38" s="90"/>
      <c r="AI38" s="90"/>
      <c r="AJ38" s="474"/>
      <c r="AK38" s="223"/>
      <c r="AL38" s="90"/>
      <c r="AM38" s="224"/>
      <c r="AN38" s="90"/>
      <c r="AO38" s="90"/>
      <c r="AP38" s="90"/>
      <c r="AQ38" s="90"/>
      <c r="AR38" s="90"/>
      <c r="AS38" s="223"/>
      <c r="AT38" s="482"/>
      <c r="AU38" s="223"/>
      <c r="AV38" s="223"/>
      <c r="AW38" s="223"/>
      <c r="AX38" s="132"/>
      <c r="AY38" s="90"/>
      <c r="AZ38" s="133"/>
      <c r="BA38" s="109">
        <f t="shared" si="4"/>
        <v>0</v>
      </c>
      <c r="BB38" s="109">
        <f t="shared" si="4"/>
        <v>0</v>
      </c>
      <c r="BC38" s="109">
        <f t="shared" si="4"/>
        <v>0</v>
      </c>
      <c r="BD38" s="109">
        <f t="shared" si="4"/>
        <v>0</v>
      </c>
      <c r="BE38" s="109">
        <f t="shared" si="4"/>
        <v>0</v>
      </c>
      <c r="BF38" s="109">
        <f t="shared" si="4"/>
        <v>0</v>
      </c>
      <c r="BG38" s="109">
        <f t="shared" si="4"/>
        <v>0</v>
      </c>
      <c r="BH38" s="113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</row>
    <row r="39" spans="1:72" s="20" customFormat="1" ht="16.5" thickTop="1" thickBot="1">
      <c r="A39" s="215"/>
      <c r="B39" s="480"/>
      <c r="C39" s="481"/>
      <c r="D39" s="98"/>
      <c r="E39" s="98"/>
      <c r="F39" s="98"/>
      <c r="G39" s="98"/>
      <c r="H39" s="99"/>
      <c r="I39" s="99"/>
      <c r="J39" s="217"/>
      <c r="K39" s="98"/>
      <c r="L39" s="98"/>
      <c r="M39" s="98"/>
      <c r="N39" s="98"/>
      <c r="O39" s="89"/>
      <c r="P39" s="89"/>
      <c r="Q39" s="133"/>
      <c r="R39" s="223"/>
      <c r="S39" s="223"/>
      <c r="T39" s="470"/>
      <c r="U39" s="223"/>
      <c r="V39" s="89"/>
      <c r="W39" s="89"/>
      <c r="X39" s="133"/>
      <c r="Y39" s="84"/>
      <c r="Z39" s="89"/>
      <c r="AA39" s="89"/>
      <c r="AB39" s="90"/>
      <c r="AC39" s="90"/>
      <c r="AD39" s="90"/>
      <c r="AE39" s="223"/>
      <c r="AF39" s="132"/>
      <c r="AG39" s="90"/>
      <c r="AH39" s="90"/>
      <c r="AI39" s="90"/>
      <c r="AJ39" s="223"/>
      <c r="AK39" s="223"/>
      <c r="AL39" s="90"/>
      <c r="AM39" s="224"/>
      <c r="AN39" s="90"/>
      <c r="AO39" s="90"/>
      <c r="AP39" s="90"/>
      <c r="AQ39" s="90"/>
      <c r="AR39" s="90"/>
      <c r="AS39" s="223"/>
      <c r="AT39" s="482"/>
      <c r="AU39" s="223"/>
      <c r="AV39" s="223"/>
      <c r="AW39" s="223"/>
      <c r="AX39" s="132"/>
      <c r="AY39" s="90"/>
      <c r="AZ39" s="133"/>
      <c r="BA39" s="109">
        <f t="shared" si="4"/>
        <v>0</v>
      </c>
      <c r="BB39" s="109">
        <f t="shared" si="4"/>
        <v>0</v>
      </c>
      <c r="BC39" s="109">
        <f t="shared" si="4"/>
        <v>0</v>
      </c>
      <c r="BD39" s="109">
        <f t="shared" si="4"/>
        <v>0</v>
      </c>
      <c r="BE39" s="109">
        <f t="shared" si="4"/>
        <v>0</v>
      </c>
      <c r="BF39" s="109">
        <f t="shared" si="4"/>
        <v>0</v>
      </c>
      <c r="BG39" s="109">
        <f t="shared" si="4"/>
        <v>0</v>
      </c>
      <c r="BH39" s="113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</row>
    <row r="40" spans="1:72" s="20" customFormat="1" ht="15.75" thickBot="1">
      <c r="A40" s="215"/>
      <c r="B40" s="480"/>
      <c r="C40" s="481"/>
      <c r="D40" s="98"/>
      <c r="E40" s="98"/>
      <c r="F40" s="98"/>
      <c r="G40" s="98"/>
      <c r="H40" s="90"/>
      <c r="I40" s="90"/>
      <c r="J40" s="133"/>
      <c r="K40" s="98"/>
      <c r="L40" s="98"/>
      <c r="M40" s="98"/>
      <c r="N40" s="98"/>
      <c r="O40" s="89"/>
      <c r="P40" s="89"/>
      <c r="Q40" s="133"/>
      <c r="R40" s="474"/>
      <c r="S40" s="474"/>
      <c r="T40" s="470"/>
      <c r="U40" s="474"/>
      <c r="V40" s="89"/>
      <c r="W40" s="89"/>
      <c r="X40" s="133"/>
      <c r="Y40" s="84"/>
      <c r="Z40" s="89"/>
      <c r="AA40" s="89"/>
      <c r="AB40" s="90"/>
      <c r="AC40" s="90"/>
      <c r="AD40" s="90"/>
      <c r="AE40" s="474"/>
      <c r="AF40" s="132"/>
      <c r="AG40" s="90"/>
      <c r="AH40" s="90"/>
      <c r="AI40" s="90"/>
      <c r="AJ40" s="474"/>
      <c r="AK40" s="223"/>
      <c r="AL40" s="90"/>
      <c r="AM40" s="224"/>
      <c r="AN40" s="90"/>
      <c r="AO40" s="90"/>
      <c r="AP40" s="90"/>
      <c r="AQ40" s="90"/>
      <c r="AR40" s="90"/>
      <c r="AS40" s="223"/>
      <c r="AT40" s="482"/>
      <c r="AU40" s="223"/>
      <c r="AV40" s="223"/>
      <c r="AW40" s="223"/>
      <c r="AX40" s="132"/>
      <c r="AY40" s="90"/>
      <c r="AZ40" s="133"/>
      <c r="BA40" s="109">
        <f t="shared" si="4"/>
        <v>0</v>
      </c>
      <c r="BB40" s="109">
        <f t="shared" si="4"/>
        <v>0</v>
      </c>
      <c r="BC40" s="109">
        <f t="shared" si="4"/>
        <v>0</v>
      </c>
      <c r="BD40" s="109">
        <f t="shared" si="4"/>
        <v>0</v>
      </c>
      <c r="BE40" s="109">
        <f t="shared" si="4"/>
        <v>0</v>
      </c>
      <c r="BF40" s="109">
        <f t="shared" si="4"/>
        <v>0</v>
      </c>
      <c r="BG40" s="109">
        <f t="shared" si="4"/>
        <v>0</v>
      </c>
      <c r="BH40" s="113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</row>
    <row r="41" spans="1:72" s="20" customFormat="1" ht="15.75" thickBot="1">
      <c r="A41" s="215">
        <v>27</v>
      </c>
      <c r="D41" s="98"/>
      <c r="E41" s="98"/>
      <c r="F41" s="98"/>
      <c r="G41" s="98"/>
      <c r="H41" s="90"/>
      <c r="I41" s="90"/>
      <c r="J41" s="133"/>
      <c r="K41" s="98"/>
      <c r="L41" s="98"/>
      <c r="M41" s="98"/>
      <c r="N41" s="98"/>
      <c r="O41" s="89"/>
      <c r="P41" s="89"/>
      <c r="Q41" s="133"/>
      <c r="R41" s="223"/>
      <c r="S41" s="474"/>
      <c r="T41" s="470"/>
      <c r="U41" s="470"/>
      <c r="V41" s="89"/>
      <c r="W41" s="89"/>
      <c r="X41" s="133"/>
      <c r="Y41" s="84"/>
      <c r="Z41" s="89"/>
      <c r="AA41" s="89"/>
      <c r="AB41" s="90"/>
      <c r="AC41" s="90"/>
      <c r="AD41" s="90"/>
      <c r="AE41" s="474"/>
      <c r="AF41" s="132"/>
      <c r="AG41" s="90"/>
      <c r="AH41" s="90"/>
      <c r="AI41" s="90"/>
      <c r="AJ41" s="223"/>
      <c r="AK41" s="223"/>
      <c r="AL41" s="90"/>
      <c r="AM41" s="224"/>
      <c r="AN41" s="90"/>
      <c r="AO41" s="90"/>
      <c r="AP41" s="90"/>
      <c r="AQ41" s="90"/>
      <c r="AR41" s="90"/>
      <c r="AS41" s="223"/>
      <c r="AT41" s="482"/>
      <c r="AU41" s="223"/>
      <c r="AV41" s="223"/>
      <c r="AW41" s="223"/>
      <c r="AX41" s="132"/>
      <c r="AY41" s="90"/>
      <c r="AZ41" s="133"/>
      <c r="BA41" s="109"/>
      <c r="BB41" s="109"/>
      <c r="BC41" s="109"/>
      <c r="BD41" s="109"/>
      <c r="BE41" s="109"/>
      <c r="BF41" s="109"/>
      <c r="BG41" s="109"/>
      <c r="BH41" s="113">
        <f>SUM(BA41:BG41)</f>
        <v>0</v>
      </c>
      <c r="BI41" s="674"/>
      <c r="BJ41" s="675"/>
      <c r="BK41" s="675"/>
      <c r="BL41" s="675"/>
      <c r="BM41" s="675"/>
      <c r="BN41" s="675"/>
      <c r="BO41" s="675"/>
      <c r="BP41" s="675"/>
      <c r="BQ41" s="675"/>
      <c r="BR41" s="675"/>
      <c r="BS41" s="676"/>
    </row>
    <row r="42" spans="1:72" s="20" customFormat="1" ht="14.25" thickTop="1" thickBot="1">
      <c r="A42" s="700" t="s">
        <v>115</v>
      </c>
      <c r="B42" s="701"/>
      <c r="C42" s="702"/>
      <c r="D42" s="187">
        <f t="shared" ref="D42:AI42" si="5">(SUM(D15:D41))/$BO$10</f>
        <v>1.9545454545454546</v>
      </c>
      <c r="E42" s="187">
        <f t="shared" si="5"/>
        <v>1.8636363636363635</v>
      </c>
      <c r="F42" s="187">
        <f t="shared" si="5"/>
        <v>2.1818181818181817</v>
      </c>
      <c r="G42" s="187">
        <f t="shared" si="5"/>
        <v>1.7727272727272727</v>
      </c>
      <c r="H42" s="187">
        <f t="shared" si="5"/>
        <v>0</v>
      </c>
      <c r="I42" s="187">
        <f t="shared" si="5"/>
        <v>0</v>
      </c>
      <c r="J42" s="187">
        <f t="shared" si="5"/>
        <v>0</v>
      </c>
      <c r="K42" s="188">
        <f t="shared" si="5"/>
        <v>2.5909090909090908</v>
      </c>
      <c r="L42" s="188">
        <f t="shared" si="5"/>
        <v>0</v>
      </c>
      <c r="M42" s="188">
        <f t="shared" si="5"/>
        <v>5.7727272727272725</v>
      </c>
      <c r="N42" s="188">
        <f t="shared" si="5"/>
        <v>3.3181818181818183</v>
      </c>
      <c r="O42" s="188">
        <f t="shared" si="5"/>
        <v>0</v>
      </c>
      <c r="P42" s="188">
        <f t="shared" si="5"/>
        <v>0</v>
      </c>
      <c r="Q42" s="188">
        <f t="shared" si="5"/>
        <v>0</v>
      </c>
      <c r="R42" s="483">
        <f t="shared" si="5"/>
        <v>0</v>
      </c>
      <c r="S42" s="483">
        <f t="shared" si="5"/>
        <v>0</v>
      </c>
      <c r="T42" s="483">
        <f t="shared" si="5"/>
        <v>2.8181818181818183</v>
      </c>
      <c r="U42" s="483">
        <f t="shared" si="5"/>
        <v>0</v>
      </c>
      <c r="V42" s="188">
        <f t="shared" si="5"/>
        <v>0</v>
      </c>
      <c r="W42" s="188">
        <f t="shared" si="5"/>
        <v>0</v>
      </c>
      <c r="X42" s="188">
        <f t="shared" si="5"/>
        <v>0</v>
      </c>
      <c r="Y42" s="188">
        <f t="shared" si="5"/>
        <v>0</v>
      </c>
      <c r="Z42" s="188">
        <f t="shared" si="5"/>
        <v>0</v>
      </c>
      <c r="AA42" s="188">
        <f t="shared" si="5"/>
        <v>1.4545454545454546</v>
      </c>
      <c r="AB42" s="188">
        <f t="shared" si="5"/>
        <v>0</v>
      </c>
      <c r="AC42" s="188">
        <f t="shared" si="5"/>
        <v>0</v>
      </c>
      <c r="AD42" s="188">
        <f t="shared" si="5"/>
        <v>0</v>
      </c>
      <c r="AE42" s="483">
        <f t="shared" si="5"/>
        <v>0</v>
      </c>
      <c r="AF42" s="188">
        <f t="shared" si="5"/>
        <v>0</v>
      </c>
      <c r="AG42" s="188">
        <f t="shared" si="5"/>
        <v>0</v>
      </c>
      <c r="AH42" s="188">
        <f t="shared" si="5"/>
        <v>0</v>
      </c>
      <c r="AI42" s="188">
        <f t="shared" si="5"/>
        <v>0</v>
      </c>
      <c r="AJ42" s="483">
        <f t="shared" ref="AJ42:BG42" si="6">(SUM(AJ15:AJ41))/$BO$10</f>
        <v>1.7727272727272727</v>
      </c>
      <c r="AK42" s="483">
        <f t="shared" si="6"/>
        <v>1</v>
      </c>
      <c r="AL42" s="188">
        <f t="shared" si="6"/>
        <v>1.0909090909090908</v>
      </c>
      <c r="AM42" s="188">
        <f t="shared" si="6"/>
        <v>0</v>
      </c>
      <c r="AN42" s="188">
        <f t="shared" si="6"/>
        <v>0</v>
      </c>
      <c r="AO42" s="188">
        <f t="shared" si="6"/>
        <v>0</v>
      </c>
      <c r="AP42" s="188">
        <f t="shared" si="6"/>
        <v>0</v>
      </c>
      <c r="AQ42" s="188">
        <f t="shared" si="6"/>
        <v>0</v>
      </c>
      <c r="AR42" s="188">
        <f t="shared" si="6"/>
        <v>0</v>
      </c>
      <c r="AS42" s="483">
        <f t="shared" si="6"/>
        <v>0</v>
      </c>
      <c r="AT42" s="484">
        <f t="shared" si="6"/>
        <v>7</v>
      </c>
      <c r="AU42" s="483">
        <f t="shared" si="6"/>
        <v>11.636363636363637</v>
      </c>
      <c r="AV42" s="483">
        <f t="shared" si="6"/>
        <v>12.5</v>
      </c>
      <c r="AW42" s="483">
        <f t="shared" si="6"/>
        <v>10.272727272727273</v>
      </c>
      <c r="AX42" s="188">
        <f t="shared" si="6"/>
        <v>0</v>
      </c>
      <c r="AY42" s="188">
        <f t="shared" si="6"/>
        <v>0</v>
      </c>
      <c r="AZ42" s="188">
        <f t="shared" si="6"/>
        <v>0</v>
      </c>
      <c r="BA42" s="190">
        <f t="shared" si="6"/>
        <v>11.545454545454545</v>
      </c>
      <c r="BB42" s="190">
        <f t="shared" si="6"/>
        <v>13.5</v>
      </c>
      <c r="BC42" s="190">
        <f t="shared" si="6"/>
        <v>24.727272727272727</v>
      </c>
      <c r="BD42" s="190">
        <f t="shared" si="6"/>
        <v>15.363636363636363</v>
      </c>
      <c r="BE42" s="190">
        <f t="shared" si="6"/>
        <v>1.7727272727272727</v>
      </c>
      <c r="BF42" s="190">
        <f t="shared" si="6"/>
        <v>1</v>
      </c>
      <c r="BG42" s="190">
        <f t="shared" si="6"/>
        <v>1.0909090909090908</v>
      </c>
      <c r="BH42" s="113"/>
      <c r="BI42" s="677"/>
      <c r="BJ42" s="678"/>
      <c r="BK42" s="678"/>
      <c r="BL42" s="678"/>
      <c r="BM42" s="678"/>
      <c r="BN42" s="678"/>
      <c r="BO42" s="678"/>
      <c r="BP42" s="678"/>
      <c r="BQ42" s="678"/>
      <c r="BR42" s="678"/>
      <c r="BS42" s="679"/>
    </row>
    <row r="43" spans="1:72" s="20" customFormat="1" ht="14.25" thickTop="1" thickBot="1">
      <c r="A43" s="703" t="s">
        <v>116</v>
      </c>
      <c r="B43" s="704"/>
      <c r="C43" s="705"/>
      <c r="D43" s="191">
        <f t="shared" ref="D43:J43" si="7">D42/BK19</f>
        <v>0.32575757575757575</v>
      </c>
      <c r="E43" s="191" t="e">
        <f t="shared" si="7"/>
        <v>#DIV/0!</v>
      </c>
      <c r="F43" s="191">
        <f t="shared" si="7"/>
        <v>0.54545454545454541</v>
      </c>
      <c r="G43" s="191" t="e">
        <f t="shared" si="7"/>
        <v>#DIV/0!</v>
      </c>
      <c r="H43" s="191" t="e">
        <f t="shared" si="7"/>
        <v>#DIV/0!</v>
      </c>
      <c r="I43" s="191" t="e">
        <f t="shared" si="7"/>
        <v>#DIV/0!</v>
      </c>
      <c r="J43" s="191" t="e">
        <f t="shared" si="7"/>
        <v>#DIV/0!</v>
      </c>
      <c r="K43" s="191" t="e">
        <f t="shared" ref="K43:Q43" si="8">K42/BK20</f>
        <v>#DIV/0!</v>
      </c>
      <c r="L43" s="191">
        <f t="shared" si="8"/>
        <v>0</v>
      </c>
      <c r="M43" s="191" t="e">
        <f t="shared" si="8"/>
        <v>#DIV/0!</v>
      </c>
      <c r="N43" s="191">
        <f t="shared" si="8"/>
        <v>0.55303030303030309</v>
      </c>
      <c r="O43" s="191" t="e">
        <f t="shared" si="8"/>
        <v>#DIV/0!</v>
      </c>
      <c r="P43" s="191" t="e">
        <f t="shared" si="8"/>
        <v>#DIV/0!</v>
      </c>
      <c r="Q43" s="191" t="e">
        <f t="shared" si="8"/>
        <v>#DIV/0!</v>
      </c>
      <c r="R43" s="485" t="e">
        <f t="shared" ref="R43:X43" si="9">R42/BK16</f>
        <v>#DIV/0!</v>
      </c>
      <c r="S43" s="485" t="e">
        <f t="shared" si="9"/>
        <v>#DIV/0!</v>
      </c>
      <c r="T43" s="485">
        <f t="shared" si="9"/>
        <v>0.93939393939393945</v>
      </c>
      <c r="U43" s="485" t="e">
        <f>U42/BN16</f>
        <v>#DIV/0!</v>
      </c>
      <c r="V43" s="191" t="e">
        <f t="shared" si="9"/>
        <v>#DIV/0!</v>
      </c>
      <c r="W43" s="191" t="e">
        <f t="shared" si="9"/>
        <v>#DIV/0!</v>
      </c>
      <c r="X43" s="191" t="e">
        <f t="shared" si="9"/>
        <v>#DIV/0!</v>
      </c>
      <c r="Y43" s="192" t="e">
        <f t="shared" ref="Y43:AE43" si="10">Y42/BK17</f>
        <v>#DIV/0!</v>
      </c>
      <c r="Z43" s="192" t="e">
        <f t="shared" si="10"/>
        <v>#DIV/0!</v>
      </c>
      <c r="AA43" s="192">
        <f t="shared" si="10"/>
        <v>0.72727272727272729</v>
      </c>
      <c r="AB43" s="192" t="e">
        <f t="shared" si="10"/>
        <v>#DIV/0!</v>
      </c>
      <c r="AC43" s="192" t="e">
        <f t="shared" si="10"/>
        <v>#DIV/0!</v>
      </c>
      <c r="AD43" s="192" t="e">
        <f t="shared" si="10"/>
        <v>#DIV/0!</v>
      </c>
      <c r="AE43" s="486" t="e">
        <f t="shared" si="10"/>
        <v>#DIV/0!</v>
      </c>
      <c r="AF43" s="193" t="e">
        <f t="shared" ref="AF43:AL43" si="11">AF42/BK18</f>
        <v>#DIV/0!</v>
      </c>
      <c r="AG43" s="193" t="e">
        <f t="shared" si="11"/>
        <v>#DIV/0!</v>
      </c>
      <c r="AH43" s="193" t="e">
        <f t="shared" si="11"/>
        <v>#DIV/0!</v>
      </c>
      <c r="AI43" s="193" t="e">
        <f t="shared" si="11"/>
        <v>#DIV/0!</v>
      </c>
      <c r="AJ43" s="487">
        <f t="shared" si="11"/>
        <v>0.88636363636363635</v>
      </c>
      <c r="AK43" s="487">
        <f t="shared" si="11"/>
        <v>1</v>
      </c>
      <c r="AL43" s="193">
        <f t="shared" si="11"/>
        <v>0.54545454545454541</v>
      </c>
      <c r="AM43" s="194">
        <f t="shared" ref="AM43:AS43" si="12">AM42/BK21</f>
        <v>0</v>
      </c>
      <c r="AN43" s="194">
        <f t="shared" si="12"/>
        <v>0</v>
      </c>
      <c r="AO43" s="194">
        <f t="shared" si="12"/>
        <v>0</v>
      </c>
      <c r="AP43" s="194">
        <f t="shared" si="12"/>
        <v>0</v>
      </c>
      <c r="AQ43" s="194" t="e">
        <f t="shared" si="12"/>
        <v>#DIV/0!</v>
      </c>
      <c r="AR43" s="194" t="e">
        <f t="shared" si="12"/>
        <v>#DIV/0!</v>
      </c>
      <c r="AS43" s="488" t="e">
        <f t="shared" si="12"/>
        <v>#DIV/0!</v>
      </c>
      <c r="AT43" s="489" t="e">
        <f t="shared" ref="AT43:AZ43" si="13">AT42/BK22</f>
        <v>#DIV/0!</v>
      </c>
      <c r="AU43" s="490" t="e">
        <f t="shared" si="13"/>
        <v>#DIV/0!</v>
      </c>
      <c r="AV43" s="490" t="e">
        <f t="shared" si="13"/>
        <v>#DIV/0!</v>
      </c>
      <c r="AW43" s="490" t="e">
        <f t="shared" si="13"/>
        <v>#DIV/0!</v>
      </c>
      <c r="AX43" s="195" t="e">
        <f t="shared" si="13"/>
        <v>#DIV/0!</v>
      </c>
      <c r="AY43" s="195" t="e">
        <f t="shared" si="13"/>
        <v>#DIV/0!</v>
      </c>
      <c r="AZ43" s="195" t="e">
        <f t="shared" si="13"/>
        <v>#DIV/0!</v>
      </c>
      <c r="BA43" s="196">
        <f t="shared" ref="BA43:BF43" si="14">BA42/BK24</f>
        <v>0.82467532467532467</v>
      </c>
      <c r="BB43" s="196">
        <f t="shared" si="14"/>
        <v>0.61363636363636365</v>
      </c>
      <c r="BC43" s="196">
        <f t="shared" si="14"/>
        <v>0.88311688311688308</v>
      </c>
      <c r="BD43" s="196">
        <f t="shared" si="14"/>
        <v>0.73160173160173159</v>
      </c>
      <c r="BE43" s="196">
        <f t="shared" si="14"/>
        <v>0.88636363636363635</v>
      </c>
      <c r="BF43" s="196">
        <f t="shared" si="14"/>
        <v>1</v>
      </c>
      <c r="BG43" s="196">
        <f>BG42/BQ24</f>
        <v>0.54545454545454541</v>
      </c>
      <c r="BH43" s="197"/>
      <c r="BI43" s="680"/>
      <c r="BJ43" s="681"/>
      <c r="BK43" s="681"/>
      <c r="BL43" s="681"/>
      <c r="BM43" s="681"/>
      <c r="BN43" s="681"/>
      <c r="BO43" s="681"/>
      <c r="BP43" s="681"/>
      <c r="BQ43" s="681"/>
      <c r="BR43" s="681"/>
      <c r="BS43" s="682"/>
    </row>
    <row r="44" spans="1:72" s="20" customFormat="1" ht="13.5" thickTop="1">
      <c r="B44" s="198"/>
      <c r="L44" s="199"/>
      <c r="R44" s="448"/>
      <c r="S44" s="448"/>
      <c r="T44" s="448"/>
      <c r="U44" s="448"/>
      <c r="AE44" s="448"/>
      <c r="AJ44" s="448"/>
      <c r="AK44" s="448"/>
      <c r="AS44" s="448"/>
      <c r="AT44" s="449"/>
      <c r="AU44" s="448"/>
      <c r="AV44" s="448"/>
      <c r="AW44" s="448"/>
      <c r="BA44" s="200"/>
      <c r="BC44" s="201"/>
      <c r="BE44" s="201"/>
      <c r="BF44" s="201"/>
      <c r="BG44" s="201"/>
    </row>
    <row r="45" spans="1:72" s="20" customFormat="1" ht="12.75">
      <c r="A45" s="706" t="s">
        <v>117</v>
      </c>
      <c r="B45" s="706"/>
      <c r="C45" s="707"/>
      <c r="D45" s="707"/>
      <c r="E45" s="707"/>
      <c r="F45" s="707"/>
      <c r="G45" s="707"/>
      <c r="H45" s="415"/>
      <c r="I45" s="415"/>
      <c r="J45" s="706"/>
      <c r="K45" s="706"/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06"/>
      <c r="Z45" s="204"/>
      <c r="AA45" s="709" t="s">
        <v>201</v>
      </c>
      <c r="AB45" s="709"/>
      <c r="AC45" s="709"/>
      <c r="AD45" s="709"/>
      <c r="AE45" s="709"/>
      <c r="AF45" s="709"/>
      <c r="AG45" s="709"/>
      <c r="AH45" s="709"/>
      <c r="AI45" s="709"/>
      <c r="AJ45" s="709"/>
      <c r="AK45" s="709"/>
      <c r="AL45" s="709"/>
      <c r="AM45" s="709"/>
      <c r="AN45" s="709"/>
      <c r="AO45" s="709"/>
      <c r="AP45" s="709"/>
      <c r="AQ45" s="709"/>
      <c r="AR45" s="709"/>
      <c r="AS45" s="709"/>
      <c r="AT45" s="709"/>
      <c r="AU45" s="709"/>
      <c r="AV45" s="709"/>
      <c r="AW45" s="709"/>
      <c r="AX45" s="709"/>
      <c r="AY45" s="709"/>
      <c r="AZ45" s="709"/>
      <c r="BA45" s="709"/>
      <c r="BB45" s="709"/>
      <c r="BC45" s="709"/>
      <c r="BD45" s="709"/>
      <c r="BE45" s="709"/>
      <c r="BF45" s="709"/>
      <c r="BG45" s="709"/>
      <c r="BH45" s="708"/>
      <c r="BI45" s="708"/>
      <c r="BJ45" s="708"/>
      <c r="BK45" s="708"/>
      <c r="BL45" s="708"/>
      <c r="BM45" s="708"/>
      <c r="BN45" s="708"/>
      <c r="BO45" s="411"/>
      <c r="BP45" s="706" t="s">
        <v>120</v>
      </c>
      <c r="BQ45" s="706"/>
      <c r="BR45" s="706"/>
      <c r="BS45" s="706"/>
    </row>
    <row r="46" spans="1:72" s="20" customFormat="1" ht="12.75">
      <c r="B46" s="198"/>
      <c r="R46" s="448"/>
      <c r="S46" s="448"/>
      <c r="T46" s="448"/>
      <c r="U46" s="448"/>
      <c r="AE46" s="448"/>
      <c r="AJ46" s="448"/>
      <c r="AK46" s="448"/>
      <c r="AS46" s="448"/>
      <c r="AT46" s="449"/>
      <c r="AU46" s="448"/>
      <c r="AV46" s="448"/>
      <c r="AW46" s="448"/>
    </row>
    <row r="47" spans="1:72" s="20" customFormat="1" ht="12.75">
      <c r="B47" s="412" t="s">
        <v>121</v>
      </c>
      <c r="G47" s="709" t="s">
        <v>122</v>
      </c>
      <c r="H47" s="709"/>
      <c r="I47" s="709"/>
      <c r="J47" s="709"/>
      <c r="K47" s="709"/>
      <c r="L47" s="709"/>
      <c r="M47" s="709"/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AE47" s="710" t="s">
        <v>202</v>
      </c>
      <c r="AF47" s="710"/>
      <c r="AG47" s="710"/>
      <c r="AH47" s="710"/>
      <c r="AI47" s="710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0"/>
      <c r="AU47" s="710"/>
      <c r="AV47" s="710"/>
      <c r="AW47" s="710"/>
      <c r="AX47" s="710"/>
      <c r="AY47" s="710"/>
      <c r="AZ47" s="710"/>
      <c r="BA47" s="710"/>
      <c r="BB47" s="710"/>
      <c r="BC47" s="710"/>
      <c r="BD47" s="710"/>
      <c r="BE47" s="710"/>
      <c r="BF47" s="710"/>
      <c r="BG47" s="710"/>
      <c r="BN47" s="711" t="s">
        <v>124</v>
      </c>
      <c r="BO47" s="711"/>
      <c r="BP47" s="711"/>
      <c r="BQ47" s="711"/>
      <c r="BR47" s="711"/>
      <c r="BS47" s="204"/>
      <c r="BT47" s="204"/>
    </row>
    <row r="48" spans="1:72" s="20" customFormat="1" ht="12.75">
      <c r="B48" s="198"/>
      <c r="R48" s="448"/>
      <c r="S48" s="448"/>
      <c r="T48" s="448"/>
      <c r="U48" s="448"/>
      <c r="AE48" s="448"/>
      <c r="AJ48" s="448"/>
      <c r="AK48" s="448"/>
      <c r="AS48" s="448"/>
      <c r="AT48" s="449"/>
      <c r="AU48" s="448"/>
      <c r="AV48" s="448"/>
      <c r="AW48" s="448"/>
    </row>
    <row r="49" spans="2:71" s="20" customFormat="1" thickBot="1">
      <c r="B49" s="198"/>
      <c r="R49" s="448"/>
      <c r="S49" s="448"/>
      <c r="T49" s="448"/>
      <c r="U49" s="448"/>
      <c r="AE49" s="448"/>
      <c r="AJ49" s="448"/>
      <c r="AK49" s="448"/>
      <c r="AS49" s="448"/>
      <c r="AT49" s="449"/>
      <c r="AU49" s="448"/>
      <c r="AV49" s="448"/>
      <c r="AW49" s="448"/>
      <c r="BH49" s="46"/>
      <c r="BI49" s="46"/>
      <c r="BJ49" s="46"/>
      <c r="BR49"/>
    </row>
    <row r="50" spans="2:71" s="20" customFormat="1" thickTop="1">
      <c r="B50" s="198"/>
      <c r="R50" s="448"/>
      <c r="S50" s="448"/>
      <c r="T50" s="448"/>
      <c r="U50" s="448"/>
      <c r="AE50" s="448"/>
      <c r="AJ50" s="448"/>
      <c r="AK50" s="448"/>
      <c r="AS50" s="448"/>
      <c r="AT50" s="449"/>
      <c r="AU50" s="448"/>
      <c r="AV50" s="448"/>
      <c r="AW50" s="448"/>
      <c r="BH50" s="430"/>
      <c r="BI50" s="430"/>
      <c r="BJ50" s="430"/>
      <c r="BK50" s="207" t="str">
        <f t="shared" ref="BK50:BQ50" si="15">BK15</f>
        <v>a1</v>
      </c>
      <c r="BL50" s="207" t="str">
        <f t="shared" si="15"/>
        <v>a2</v>
      </c>
      <c r="BM50" s="207" t="str">
        <f t="shared" si="15"/>
        <v>b1</v>
      </c>
      <c r="BN50" s="207" t="str">
        <f t="shared" si="15"/>
        <v>b2</v>
      </c>
      <c r="BO50" s="207" t="str">
        <f t="shared" si="15"/>
        <v>c1</v>
      </c>
      <c r="BP50" s="207" t="str">
        <f t="shared" si="15"/>
        <v>c2</v>
      </c>
      <c r="BQ50" s="207" t="str">
        <f t="shared" si="15"/>
        <v>d1</v>
      </c>
      <c r="BR50"/>
      <c r="BS50" s="208"/>
    </row>
    <row r="51" spans="2:71" s="20" customFormat="1" ht="14.25">
      <c r="B51" s="198"/>
      <c r="R51" s="448"/>
      <c r="S51" s="448"/>
      <c r="T51" s="448"/>
      <c r="U51" s="448"/>
      <c r="AE51" s="448"/>
      <c r="AJ51" s="448"/>
      <c r="AK51" s="448"/>
      <c r="AS51" s="448"/>
      <c r="AT51" s="449"/>
      <c r="AU51" s="448"/>
      <c r="AV51" s="448"/>
      <c r="AW51" s="448"/>
      <c r="BH51" s="209"/>
      <c r="BI51" s="210"/>
      <c r="BJ51" s="210"/>
      <c r="BK51" s="231">
        <v>0.2</v>
      </c>
      <c r="BL51" s="231">
        <v>0.2</v>
      </c>
      <c r="BM51" s="231">
        <v>0.2</v>
      </c>
      <c r="BN51" s="231">
        <v>0.2</v>
      </c>
      <c r="BO51" s="231">
        <v>0.2</v>
      </c>
      <c r="BP51" s="231">
        <v>0.2</v>
      </c>
      <c r="BQ51" s="231">
        <v>0.2</v>
      </c>
      <c r="BR51"/>
    </row>
    <row r="52" spans="2:71" s="20" customFormat="1" ht="14.25">
      <c r="B52" s="198"/>
      <c r="R52" s="448"/>
      <c r="S52" s="448"/>
      <c r="T52" s="448"/>
      <c r="U52" s="448"/>
      <c r="AE52" s="448"/>
      <c r="AJ52" s="448"/>
      <c r="AK52" s="448"/>
      <c r="AS52" s="448"/>
      <c r="AT52" s="449"/>
      <c r="AU52" s="448"/>
      <c r="AV52" s="448"/>
      <c r="AW52" s="448"/>
      <c r="BH52" s="46"/>
      <c r="BI52" s="212"/>
      <c r="BJ52" s="212"/>
      <c r="BK52" s="231">
        <v>0.8</v>
      </c>
      <c r="BL52" s="231">
        <v>0.8</v>
      </c>
      <c r="BM52" s="231">
        <v>0.8</v>
      </c>
      <c r="BN52" s="231">
        <v>0.8</v>
      </c>
      <c r="BO52" s="231">
        <v>0.8</v>
      </c>
      <c r="BP52" s="231">
        <v>0.8</v>
      </c>
      <c r="BQ52" s="231">
        <v>0.8</v>
      </c>
      <c r="BR52"/>
    </row>
    <row r="53" spans="2:71" s="20" customFormat="1" ht="15" customHeight="1" thickBot="1">
      <c r="B53" s="198"/>
      <c r="R53" s="448"/>
      <c r="S53" s="448"/>
      <c r="T53" s="448"/>
      <c r="U53" s="448"/>
      <c r="AE53" s="448"/>
      <c r="AJ53" s="448"/>
      <c r="AK53" s="448"/>
      <c r="AS53" s="448"/>
      <c r="AT53" s="449"/>
      <c r="AU53" s="448"/>
      <c r="AV53" s="448"/>
      <c r="AW53" s="448"/>
      <c r="BE53"/>
      <c r="BK53" s="213">
        <f>BA43</f>
        <v>0.82467532467532467</v>
      </c>
      <c r="BL53" s="213">
        <f t="shared" ref="BL53:BQ53" si="16">BB43</f>
        <v>0.61363636363636365</v>
      </c>
      <c r="BM53" s="213">
        <f t="shared" si="16"/>
        <v>0.88311688311688308</v>
      </c>
      <c r="BN53" s="213">
        <f t="shared" si="16"/>
        <v>0.73160173160173159</v>
      </c>
      <c r="BO53" s="213">
        <f t="shared" si="16"/>
        <v>0.88636363636363635</v>
      </c>
      <c r="BP53" s="213">
        <f>BF43</f>
        <v>1</v>
      </c>
      <c r="BQ53" s="213">
        <f t="shared" si="16"/>
        <v>0.54545454545454541</v>
      </c>
      <c r="BR53"/>
    </row>
    <row r="54" spans="2:71" s="11" customFormat="1" ht="12" thickTop="1">
      <c r="B54" s="214"/>
      <c r="R54" s="491"/>
      <c r="S54" s="491"/>
      <c r="T54" s="491"/>
      <c r="U54" s="491"/>
      <c r="AE54" s="491"/>
      <c r="AJ54" s="491"/>
      <c r="AK54" s="491"/>
      <c r="AS54" s="491"/>
      <c r="AT54" s="492"/>
      <c r="AU54" s="491"/>
      <c r="AV54" s="491"/>
      <c r="AW54" s="491"/>
    </row>
  </sheetData>
  <protectedRanges>
    <protectedRange sqref="AX21:AZ28 BH15:BH43 AZ44 B42:BG43 H21:J28 O21:Q28 S21:S28 AX33:AZ41 H33:J41 O33:Q41 S33:S41 V33:AR41 U26:AR28 U33:U40 V21:Z25 AB21:AI25 AL21:AR25" name="نطاق3"/>
    <protectedRange sqref="C45" name="نطاق4_1"/>
    <protectedRange sqref="BK53:BQ53 C27 C39:C40" name="نطاق3_1"/>
    <protectedRange sqref="C32:C34" name="نطاق3_1_1"/>
    <protectedRange sqref="C28:C30" name="نطاق3_1_1_1"/>
    <protectedRange sqref="AX16:AZ20 H16:J20 D16:G41 F15:J15 BA16:BG41 AX29:AZ32 H29:J32 O29:Q32 K26:N41 S29:S32 R26:R41 U41 AS26:AW41 V15:Z20 T26:T41 U29:AR32 S15:S20 L15:L25 O15:Q20 AB15:AI20 AL16:AR20 AL15:AS15 AS16:AS25 AX15:BG15" name="نطاق3_2"/>
    <protectedRange sqref="C10" name="نطاق2_1_1_1"/>
    <protectedRange sqref="C15 C21:C22" name="نطاق3_1_1_3"/>
    <protectedRange sqref="C17:C19" name="نطاق3_1_1_1_2"/>
    <protectedRange sqref="B15" name="نطاق3_1_2_1"/>
    <protectedRange sqref="D15" name="نطاق3_2_7"/>
    <protectedRange sqref="R21:R25" name="نطاق3_10"/>
    <protectedRange sqref="R15:R20" name="نطاق3_2_8"/>
    <protectedRange sqref="U21:U25" name="نطاق3_10_1_1"/>
    <protectedRange sqref="U15:U20" name="نطاق3_2_8_1_1"/>
    <protectedRange sqref="K21:K25" name="نطاق3_10_2"/>
    <protectedRange sqref="K15:K20" name="نطاق3_2_8_2"/>
    <protectedRange sqref="M21:M25" name="نطاق3_10_1_2"/>
    <protectedRange sqref="M15:M20" name="نطاق3_2_8_1_2"/>
    <protectedRange sqref="N21:N25" name="نطاق3_10_1_3"/>
    <protectedRange sqref="N15:N20" name="نطاق3_2_8_1_3"/>
    <protectedRange sqref="T21:T25" name="نطاق3_11_1"/>
    <protectedRange sqref="T15:T20" name="نطاق3_2_9_1"/>
    <protectedRange sqref="AA21:AA25" name="نطاق3_12"/>
    <protectedRange sqref="AA15:AA20" name="نطاق3_2_10"/>
    <protectedRange sqref="AJ21:AJ25" name="نطاق3_13"/>
    <protectedRange sqref="AJ15:AJ20" name="نطاق3_2_11"/>
    <protectedRange sqref="AK21:AK25" name="نطاق3_13_1"/>
    <protectedRange sqref="AK15:AK20" name="نطاق3_2_11_1"/>
    <protectedRange sqref="AT15:AW25" name="نطاق3_14"/>
  </protectedRanges>
  <mergeCells count="60">
    <mergeCell ref="BH45:BN45"/>
    <mergeCell ref="BP45:BS45"/>
    <mergeCell ref="G47:W47"/>
    <mergeCell ref="AE47:BG47"/>
    <mergeCell ref="BN47:BR47"/>
    <mergeCell ref="AA45:BG45"/>
    <mergeCell ref="A42:C42"/>
    <mergeCell ref="A43:C43"/>
    <mergeCell ref="A45:B45"/>
    <mergeCell ref="C45:G45"/>
    <mergeCell ref="J45:X45"/>
    <mergeCell ref="BI41:BS43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1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6" width="5.25" customWidth="1"/>
    <col min="7" max="8" width="5.25" bestFit="1" customWidth="1"/>
    <col min="9" max="10" width="5.25" customWidth="1"/>
    <col min="11" max="11" width="5.25" bestFit="1" customWidth="1"/>
    <col min="12" max="12" width="7" bestFit="1" customWidth="1"/>
    <col min="13" max="14" width="4.875" customWidth="1"/>
    <col min="15" max="15" width="4.125" customWidth="1"/>
    <col min="16" max="16" width="6.75" customWidth="1"/>
    <col min="17" max="17" width="7" bestFit="1" customWidth="1"/>
    <col min="18" max="19" width="5.875" bestFit="1" customWidth="1"/>
    <col min="20" max="20" width="7" bestFit="1" customWidth="1"/>
    <col min="21" max="24" width="7" customWidth="1"/>
    <col min="25" max="25" width="5.875" bestFit="1" customWidth="1"/>
    <col min="26" max="26" width="7" bestFit="1" customWidth="1"/>
    <col min="27" max="27" width="5.875" bestFit="1" customWidth="1"/>
    <col min="28" max="28" width="3.625" customWidth="1"/>
    <col min="29" max="29" width="5.875" bestFit="1" customWidth="1"/>
    <col min="30" max="30" width="5.875" customWidth="1"/>
    <col min="31" max="31" width="5.875" bestFit="1" customWidth="1"/>
    <col min="32" max="34" width="5.875" customWidth="1"/>
    <col min="35" max="35" width="5.25" bestFit="1" customWidth="1"/>
    <col min="36" max="59" width="5.25" customWidth="1"/>
    <col min="60" max="61" width="4.25" bestFit="1" customWidth="1"/>
    <col min="62" max="62" width="4.25" customWidth="1"/>
    <col min="63" max="64" width="4.25" bestFit="1" customWidth="1"/>
    <col min="65" max="65" width="5.125" bestFit="1" customWidth="1"/>
    <col min="66" max="67" width="4.25" bestFit="1" customWidth="1"/>
    <col min="68" max="68" width="7.375" bestFit="1" customWidth="1"/>
    <col min="69" max="69" width="5.75" bestFit="1" customWidth="1"/>
    <col min="70" max="70" width="8" bestFit="1" customWidth="1"/>
    <col min="71" max="73" width="8" customWidth="1"/>
    <col min="74" max="74" width="5.25" bestFit="1" customWidth="1"/>
    <col min="75" max="75" width="5.25" customWidth="1"/>
    <col min="76" max="78" width="5.25" bestFit="1" customWidth="1"/>
  </cols>
  <sheetData>
    <row r="1" spans="1:80" ht="15">
      <c r="A1" s="629" t="s">
        <v>0</v>
      </c>
      <c r="B1" s="629"/>
      <c r="C1" s="629"/>
      <c r="D1" s="629"/>
      <c r="E1" s="629"/>
      <c r="F1" s="629"/>
      <c r="G1" s="629"/>
      <c r="H1" s="629"/>
      <c r="I1" s="432"/>
      <c r="J1" s="432"/>
      <c r="T1" s="2"/>
      <c r="U1" s="2"/>
      <c r="V1" s="2"/>
      <c r="W1" s="2"/>
      <c r="X1" s="2"/>
      <c r="Y1" s="630"/>
      <c r="Z1" s="630"/>
      <c r="AA1" s="630"/>
      <c r="AB1" s="630"/>
      <c r="AC1" s="2"/>
      <c r="AD1" s="2"/>
      <c r="AE1" s="2"/>
      <c r="AF1" s="2"/>
      <c r="AG1" s="2"/>
      <c r="AH1" s="2"/>
      <c r="BP1" s="631"/>
      <c r="BQ1" s="631"/>
      <c r="BR1" s="631"/>
      <c r="BS1" s="631"/>
      <c r="BT1" s="631"/>
      <c r="BU1" s="631"/>
      <c r="BV1" s="631"/>
      <c r="BW1" s="631"/>
      <c r="BX1" s="631"/>
      <c r="BY1" s="631"/>
      <c r="BZ1" s="631"/>
      <c r="CA1" s="631"/>
      <c r="CB1" s="3"/>
    </row>
    <row r="2" spans="1:80" ht="15">
      <c r="A2" s="629" t="s">
        <v>1</v>
      </c>
      <c r="B2" s="629"/>
      <c r="C2" s="629"/>
      <c r="D2" s="629"/>
      <c r="E2" s="629"/>
      <c r="F2" s="629"/>
      <c r="G2" s="629"/>
      <c r="H2" s="629"/>
      <c r="I2" s="432"/>
      <c r="J2" s="432"/>
      <c r="T2" s="2"/>
      <c r="U2" s="2"/>
      <c r="V2" s="2"/>
      <c r="W2" s="2"/>
      <c r="X2" s="2"/>
      <c r="Y2" s="630"/>
      <c r="Z2" s="630"/>
      <c r="AA2" s="630"/>
      <c r="AB2" s="630"/>
      <c r="AC2" s="2"/>
      <c r="AD2" s="2"/>
      <c r="AE2" s="2"/>
      <c r="AF2" s="2"/>
      <c r="AG2" s="2"/>
      <c r="AH2" s="2"/>
      <c r="BP2" s="629"/>
      <c r="BQ2" s="629"/>
      <c r="BR2" s="629"/>
      <c r="BS2" s="629"/>
      <c r="BT2" s="629"/>
      <c r="BU2" s="629"/>
      <c r="BV2" s="629"/>
      <c r="BW2" s="629"/>
      <c r="BX2" s="629"/>
      <c r="BY2" s="629"/>
      <c r="BZ2" s="629"/>
      <c r="CA2" s="629"/>
      <c r="CB2" s="4"/>
    </row>
    <row r="3" spans="1:80">
      <c r="A3" s="632" t="s">
        <v>2</v>
      </c>
      <c r="B3" s="632"/>
      <c r="C3" s="632"/>
      <c r="D3" s="632"/>
      <c r="E3" s="632"/>
      <c r="F3" s="632"/>
      <c r="G3" s="632"/>
      <c r="H3" s="632"/>
      <c r="I3" s="433"/>
      <c r="J3" s="433"/>
      <c r="T3" s="2"/>
      <c r="U3" s="2"/>
      <c r="V3" s="2"/>
      <c r="W3" s="2"/>
      <c r="X3" s="2"/>
      <c r="Y3" s="630"/>
      <c r="Z3" s="630"/>
      <c r="AA3" s="630"/>
      <c r="AB3" s="630"/>
      <c r="AC3" s="2"/>
      <c r="AD3" s="2"/>
      <c r="AE3" s="2"/>
      <c r="AF3" s="2"/>
      <c r="AG3" s="2"/>
      <c r="AH3" s="2"/>
      <c r="BP3" s="633"/>
      <c r="BQ3" s="633"/>
      <c r="BR3" s="633"/>
      <c r="BS3" s="633"/>
      <c r="BT3" s="633"/>
      <c r="BU3" s="633"/>
      <c r="BV3" s="633"/>
      <c r="BW3" s="633"/>
      <c r="BX3" s="633"/>
      <c r="BY3" s="633"/>
      <c r="BZ3" s="633"/>
      <c r="CA3" s="633"/>
      <c r="CB3" s="6"/>
    </row>
    <row r="4" spans="1:80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  <c r="BX5" s="634"/>
      <c r="BY5" s="634"/>
      <c r="BZ5" s="634"/>
      <c r="CA5" s="634"/>
    </row>
    <row r="6" spans="1:80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  <c r="BX6" s="634"/>
      <c r="BY6" s="634"/>
      <c r="BZ6" s="634"/>
      <c r="CA6" s="634"/>
    </row>
    <row r="7" spans="1:80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635"/>
    </row>
    <row r="8" spans="1:80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6"/>
      <c r="S8" s="16"/>
      <c r="T8" s="636" t="s">
        <v>5</v>
      </c>
      <c r="U8" s="636"/>
      <c r="V8" s="636"/>
      <c r="W8" s="636"/>
      <c r="X8" s="636"/>
      <c r="Y8" s="636"/>
      <c r="Z8" s="17" t="s">
        <v>6</v>
      </c>
      <c r="AA8" s="18" t="s">
        <v>7</v>
      </c>
      <c r="AB8" s="19" t="s">
        <v>8</v>
      </c>
      <c r="AC8" s="19" t="s">
        <v>9</v>
      </c>
      <c r="AD8" s="19"/>
      <c r="AE8" s="19" t="s">
        <v>10</v>
      </c>
      <c r="AF8" s="19" t="s">
        <v>11</v>
      </c>
      <c r="AG8" s="19" t="s">
        <v>12</v>
      </c>
      <c r="AH8" s="19" t="s">
        <v>13</v>
      </c>
      <c r="AI8" s="17" t="s">
        <v>14</v>
      </c>
      <c r="AJ8" s="17" t="s">
        <v>15</v>
      </c>
      <c r="AK8" s="17" t="s">
        <v>16</v>
      </c>
      <c r="AL8" s="17"/>
      <c r="AM8" s="17" t="s">
        <v>17</v>
      </c>
      <c r="AN8" s="17" t="s">
        <v>18</v>
      </c>
      <c r="AO8" s="17" t="s">
        <v>19</v>
      </c>
      <c r="AP8" s="17" t="s">
        <v>20</v>
      </c>
      <c r="AQ8" s="17" t="s">
        <v>21</v>
      </c>
      <c r="AR8" s="17" t="s">
        <v>22</v>
      </c>
      <c r="AS8" s="636" t="s">
        <v>23</v>
      </c>
      <c r="AT8" s="636"/>
      <c r="AU8" s="636"/>
      <c r="AV8" s="636"/>
      <c r="AW8" s="636"/>
      <c r="BP8" s="635"/>
    </row>
    <row r="9" spans="1:80" s="20" customFormat="1" ht="20.25" customHeight="1" thickTop="1" thickBot="1">
      <c r="A9" s="637" t="s">
        <v>24</v>
      </c>
      <c r="B9" s="638"/>
      <c r="C9" s="21" t="s">
        <v>623</v>
      </c>
      <c r="D9" s="639" t="s">
        <v>624</v>
      </c>
      <c r="E9" s="640"/>
      <c r="F9" s="640"/>
      <c r="G9" s="640"/>
      <c r="H9" s="641" t="s">
        <v>27</v>
      </c>
      <c r="I9" s="640"/>
      <c r="J9" s="640"/>
      <c r="K9" s="640"/>
      <c r="L9" s="640"/>
      <c r="M9" s="642"/>
      <c r="N9" s="642"/>
      <c r="O9" s="642"/>
      <c r="P9" s="642"/>
      <c r="Q9" s="643"/>
      <c r="R9" s="22"/>
      <c r="S9" s="22"/>
      <c r="T9" s="636"/>
      <c r="U9" s="636"/>
      <c r="V9" s="636"/>
      <c r="W9" s="636"/>
      <c r="X9" s="636"/>
      <c r="Y9" s="636"/>
      <c r="Z9" s="23" t="s">
        <v>28</v>
      </c>
      <c r="AA9" s="24" t="s">
        <v>28</v>
      </c>
      <c r="AB9" s="24" t="s">
        <v>28</v>
      </c>
      <c r="AC9" s="19"/>
      <c r="AD9" s="19"/>
      <c r="AE9" s="19" t="s">
        <v>28</v>
      </c>
      <c r="AF9" s="19" t="s">
        <v>28</v>
      </c>
      <c r="AG9" s="19"/>
      <c r="AH9" s="19"/>
      <c r="AI9" s="18"/>
      <c r="AJ9" s="18"/>
      <c r="AK9" s="18"/>
      <c r="AL9" s="18"/>
      <c r="AM9" s="18" t="s">
        <v>28</v>
      </c>
      <c r="AN9" s="18" t="s">
        <v>28</v>
      </c>
      <c r="AO9" s="18"/>
      <c r="AP9" s="18"/>
      <c r="AQ9" s="18" t="s">
        <v>28</v>
      </c>
      <c r="AR9" s="18"/>
      <c r="AS9" s="636"/>
      <c r="AT9" s="636"/>
      <c r="AU9" s="636"/>
      <c r="AV9" s="636"/>
      <c r="AW9" s="636"/>
      <c r="BP9" s="644"/>
      <c r="BQ9" s="644"/>
      <c r="BR9" s="644"/>
      <c r="BS9" s="431"/>
      <c r="BT9" s="431"/>
      <c r="BU9" s="431"/>
      <c r="BV9" s="26"/>
      <c r="BW9" s="26">
        <v>230</v>
      </c>
      <c r="BX9" s="26"/>
      <c r="BY9" s="644" t="s">
        <v>30</v>
      </c>
      <c r="BZ9" s="644"/>
      <c r="CA9" s="645"/>
    </row>
    <row r="10" spans="1:80" s="20" customFormat="1" ht="17.25" thickTop="1" thickBot="1">
      <c r="A10" s="652" t="s">
        <v>31</v>
      </c>
      <c r="B10" s="653"/>
      <c r="C10" s="427" t="s">
        <v>625</v>
      </c>
      <c r="D10" s="654" t="s">
        <v>625</v>
      </c>
      <c r="E10" s="655"/>
      <c r="F10" s="655"/>
      <c r="G10" s="655"/>
      <c r="H10" s="654" t="s">
        <v>33</v>
      </c>
      <c r="I10" s="655"/>
      <c r="J10" s="655"/>
      <c r="K10" s="655"/>
      <c r="L10" s="655"/>
      <c r="M10" s="656"/>
      <c r="N10" s="656"/>
      <c r="O10" s="656"/>
      <c r="P10" s="656"/>
      <c r="Q10" s="657"/>
      <c r="R10" s="29"/>
      <c r="S10" s="30"/>
      <c r="T10" s="31"/>
      <c r="U10" s="31"/>
      <c r="V10" s="31"/>
      <c r="W10" s="31"/>
      <c r="X10" s="31"/>
      <c r="Y10" s="31"/>
      <c r="Z10" s="31"/>
      <c r="AA10" s="31"/>
      <c r="AB10" s="32"/>
      <c r="AC10" s="33"/>
      <c r="AD10" s="33"/>
      <c r="AE10" s="33"/>
      <c r="AF10" s="33"/>
      <c r="AG10" s="33"/>
      <c r="AH10" s="33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5"/>
      <c r="BP10" s="658"/>
      <c r="BQ10" s="658"/>
      <c r="BR10" s="658"/>
      <c r="BS10" s="428"/>
      <c r="BT10" s="428"/>
      <c r="BU10" s="428"/>
      <c r="BV10" s="37"/>
      <c r="BW10" s="37">
        <v>22</v>
      </c>
      <c r="BX10" s="37"/>
      <c r="BY10" s="658" t="s">
        <v>34</v>
      </c>
      <c r="BZ10" s="658"/>
      <c r="CA10" s="659"/>
    </row>
    <row r="11" spans="1:80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9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650"/>
      <c r="BK11" s="650"/>
      <c r="BL11" s="650"/>
      <c r="BM11" s="650"/>
      <c r="BN11" s="650"/>
      <c r="BO11" s="650"/>
      <c r="BP11" s="39"/>
      <c r="BQ11" s="651" t="s">
        <v>38</v>
      </c>
      <c r="BR11" s="651"/>
      <c r="BS11" s="651"/>
      <c r="BT11" s="651"/>
      <c r="BU11" s="651"/>
      <c r="BV11" s="651"/>
      <c r="BW11" s="430"/>
      <c r="BX11" s="41"/>
      <c r="BY11" s="651" t="s">
        <v>131</v>
      </c>
      <c r="BZ11" s="651"/>
      <c r="CA11" s="651"/>
    </row>
    <row r="12" spans="1:80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0"/>
      <c r="BJ12" s="660"/>
      <c r="BK12" s="660"/>
      <c r="BL12" s="660"/>
      <c r="BM12" s="660"/>
      <c r="BN12" s="660"/>
      <c r="BO12" s="661"/>
      <c r="BP12" s="429"/>
      <c r="BQ12" s="45"/>
      <c r="BR12" s="45"/>
      <c r="BS12" s="45"/>
      <c r="BT12" s="45"/>
      <c r="BU12" s="45"/>
      <c r="BV12" s="45"/>
      <c r="BW12" s="45"/>
      <c r="BX12" s="662"/>
      <c r="BY12" s="662"/>
      <c r="BZ12" s="662"/>
      <c r="CA12" s="662"/>
      <c r="CB12" s="46"/>
    </row>
    <row r="13" spans="1:80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7"/>
      <c r="G13" s="668"/>
      <c r="H13" s="668"/>
      <c r="I13" s="669"/>
      <c r="J13" s="669"/>
      <c r="K13" s="670"/>
      <c r="L13" s="667" t="s">
        <v>44</v>
      </c>
      <c r="M13" s="667"/>
      <c r="N13" s="667"/>
      <c r="O13" s="667"/>
      <c r="P13" s="667"/>
      <c r="Q13" s="668"/>
      <c r="R13" s="668"/>
      <c r="S13" s="670"/>
      <c r="T13" s="671" t="s">
        <v>132</v>
      </c>
      <c r="U13" s="671"/>
      <c r="V13" s="671"/>
      <c r="W13" s="671"/>
      <c r="X13" s="671"/>
      <c r="Y13" s="671"/>
      <c r="Z13" s="671"/>
      <c r="AA13" s="672"/>
      <c r="AB13" s="671" t="s">
        <v>46</v>
      </c>
      <c r="AC13" s="671"/>
      <c r="AD13" s="671"/>
      <c r="AE13" s="671"/>
      <c r="AF13" s="671"/>
      <c r="AG13" s="671"/>
      <c r="AH13" s="671"/>
      <c r="AI13" s="672"/>
      <c r="AJ13" s="47"/>
      <c r="AK13" s="48"/>
      <c r="AL13" s="48"/>
      <c r="AM13" s="48"/>
      <c r="AN13" s="48"/>
      <c r="AO13" s="48" t="s">
        <v>133</v>
      </c>
      <c r="AP13" s="48"/>
      <c r="AQ13" s="48"/>
      <c r="AR13" s="49"/>
      <c r="AS13" s="50"/>
      <c r="AT13" s="50"/>
      <c r="AU13" s="50" t="s">
        <v>48</v>
      </c>
      <c r="AV13" s="50"/>
      <c r="AW13" s="50"/>
      <c r="AX13" s="50"/>
      <c r="AY13" s="51"/>
      <c r="AZ13" s="426"/>
      <c r="BA13" s="425"/>
      <c r="BB13" s="425"/>
      <c r="BC13" s="425" t="s">
        <v>49</v>
      </c>
      <c r="BD13" s="425"/>
      <c r="BE13" s="54"/>
      <c r="BF13" s="54"/>
      <c r="BG13" s="55"/>
      <c r="BH13" s="673" t="s">
        <v>50</v>
      </c>
      <c r="BI13" s="671"/>
      <c r="BJ13" s="728"/>
      <c r="BK13" s="671"/>
      <c r="BL13" s="671"/>
      <c r="BM13" s="671"/>
      <c r="BN13" s="671"/>
      <c r="BO13" s="672"/>
      <c r="BP13" s="57"/>
      <c r="BQ13" s="683" t="s">
        <v>51</v>
      </c>
      <c r="BR13" s="684"/>
      <c r="BS13" s="684"/>
      <c r="BT13" s="684"/>
      <c r="BU13" s="684"/>
      <c r="BV13" s="684"/>
      <c r="BW13" s="420"/>
      <c r="BX13" s="684" t="s">
        <v>52</v>
      </c>
      <c r="BY13" s="684"/>
      <c r="BZ13" s="684"/>
      <c r="CA13" s="685"/>
    </row>
    <row r="14" spans="1:80" s="20" customFormat="1" thickTop="1" thickBot="1">
      <c r="A14" s="664"/>
      <c r="B14" s="664"/>
      <c r="C14" s="666"/>
      <c r="D14" s="421" t="s">
        <v>6</v>
      </c>
      <c r="E14" s="421" t="s">
        <v>7</v>
      </c>
      <c r="F14" s="421" t="s">
        <v>8</v>
      </c>
      <c r="G14" s="422" t="s">
        <v>10</v>
      </c>
      <c r="H14" s="422" t="s">
        <v>11</v>
      </c>
      <c r="I14" s="423" t="s">
        <v>17</v>
      </c>
      <c r="J14" s="423" t="s">
        <v>18</v>
      </c>
      <c r="K14" s="424" t="s">
        <v>21</v>
      </c>
      <c r="L14" s="421" t="s">
        <v>6</v>
      </c>
      <c r="M14" s="421" t="s">
        <v>7</v>
      </c>
      <c r="N14" s="421" t="s">
        <v>8</v>
      </c>
      <c r="O14" s="421" t="s">
        <v>10</v>
      </c>
      <c r="P14" s="421" t="s">
        <v>11</v>
      </c>
      <c r="Q14" s="422" t="s">
        <v>17</v>
      </c>
      <c r="R14" s="422" t="s">
        <v>18</v>
      </c>
      <c r="S14" s="424" t="s">
        <v>21</v>
      </c>
      <c r="T14" s="421" t="s">
        <v>6</v>
      </c>
      <c r="U14" s="421" t="s">
        <v>7</v>
      </c>
      <c r="V14" s="365" t="s">
        <v>8</v>
      </c>
      <c r="W14" s="421" t="s">
        <v>10</v>
      </c>
      <c r="X14" s="421" t="s">
        <v>11</v>
      </c>
      <c r="Y14" s="422" t="s">
        <v>17</v>
      </c>
      <c r="Z14" s="422" t="s">
        <v>18</v>
      </c>
      <c r="AA14" s="424" t="s">
        <v>21</v>
      </c>
      <c r="AB14" s="421" t="s">
        <v>6</v>
      </c>
      <c r="AC14" s="422" t="s">
        <v>7</v>
      </c>
      <c r="AD14" s="422" t="s">
        <v>8</v>
      </c>
      <c r="AE14" s="422" t="s">
        <v>10</v>
      </c>
      <c r="AF14" s="423" t="s">
        <v>11</v>
      </c>
      <c r="AG14" s="423" t="s">
        <v>17</v>
      </c>
      <c r="AH14" s="423" t="s">
        <v>18</v>
      </c>
      <c r="AI14" s="63" t="s">
        <v>21</v>
      </c>
      <c r="AJ14" s="64" t="s">
        <v>6</v>
      </c>
      <c r="AK14" s="65" t="s">
        <v>7</v>
      </c>
      <c r="AL14" s="65" t="s">
        <v>8</v>
      </c>
      <c r="AM14" s="65" t="s">
        <v>10</v>
      </c>
      <c r="AN14" s="65" t="s">
        <v>11</v>
      </c>
      <c r="AO14" s="282" t="s">
        <v>17</v>
      </c>
      <c r="AP14" s="282" t="s">
        <v>18</v>
      </c>
      <c r="AQ14" s="65" t="s">
        <v>21</v>
      </c>
      <c r="AR14" s="64" t="s">
        <v>6</v>
      </c>
      <c r="AS14" s="65" t="s">
        <v>7</v>
      </c>
      <c r="AT14" s="65" t="s">
        <v>8</v>
      </c>
      <c r="AU14" s="65" t="s">
        <v>10</v>
      </c>
      <c r="AV14" s="65" t="s">
        <v>11</v>
      </c>
      <c r="AW14" s="65" t="s">
        <v>17</v>
      </c>
      <c r="AX14" s="65" t="s">
        <v>18</v>
      </c>
      <c r="AY14" s="66" t="s">
        <v>21</v>
      </c>
      <c r="AZ14" s="434" t="s">
        <v>6</v>
      </c>
      <c r="BA14" s="68" t="s">
        <v>7</v>
      </c>
      <c r="BB14" s="434" t="s">
        <v>8</v>
      </c>
      <c r="BC14" s="434" t="s">
        <v>10</v>
      </c>
      <c r="BD14" s="69" t="s">
        <v>11</v>
      </c>
      <c r="BE14" s="423" t="s">
        <v>17</v>
      </c>
      <c r="BF14" s="423" t="s">
        <v>18</v>
      </c>
      <c r="BG14" s="424" t="s">
        <v>21</v>
      </c>
      <c r="BH14" s="434" t="s">
        <v>6</v>
      </c>
      <c r="BI14" s="68" t="s">
        <v>7</v>
      </c>
      <c r="BJ14" s="435" t="s">
        <v>8</v>
      </c>
      <c r="BK14" s="434" t="s">
        <v>10</v>
      </c>
      <c r="BL14" s="69" t="s">
        <v>11</v>
      </c>
      <c r="BM14" s="423" t="s">
        <v>17</v>
      </c>
      <c r="BN14" s="423" t="s">
        <v>18</v>
      </c>
      <c r="BO14" s="424" t="s">
        <v>21</v>
      </c>
      <c r="BP14" s="57" t="s">
        <v>53</v>
      </c>
    </row>
    <row r="15" spans="1:80" s="20" customFormat="1" ht="15.75" thickTop="1" thickBot="1">
      <c r="A15" s="215">
        <v>1</v>
      </c>
      <c r="B15" s="366">
        <v>331202285</v>
      </c>
      <c r="C15" s="237" t="s">
        <v>595</v>
      </c>
      <c r="D15" s="98">
        <v>2</v>
      </c>
      <c r="E15" s="98">
        <v>1</v>
      </c>
      <c r="F15" s="98">
        <v>2.5</v>
      </c>
      <c r="G15" s="98">
        <v>1</v>
      </c>
      <c r="H15" s="98">
        <v>2</v>
      </c>
      <c r="I15" s="99"/>
      <c r="J15" s="99"/>
      <c r="K15" s="217"/>
      <c r="L15" s="98">
        <v>1.5</v>
      </c>
      <c r="M15" s="98">
        <v>0.5</v>
      </c>
      <c r="N15" s="98">
        <v>0</v>
      </c>
      <c r="O15" s="98">
        <v>1</v>
      </c>
      <c r="P15" s="98">
        <v>3</v>
      </c>
      <c r="Q15" s="89"/>
      <c r="R15" s="89"/>
      <c r="S15" s="133"/>
      <c r="T15" s="242">
        <v>0</v>
      </c>
      <c r="U15" s="84"/>
      <c r="V15" s="89"/>
      <c r="W15" s="436">
        <v>0</v>
      </c>
      <c r="X15" s="242"/>
      <c r="Y15" s="89"/>
      <c r="Z15" s="89"/>
      <c r="AA15" s="133"/>
      <c r="AB15" s="84"/>
      <c r="AC15" s="89"/>
      <c r="AD15" s="89"/>
      <c r="AE15" s="89"/>
      <c r="AF15" s="90"/>
      <c r="AG15" s="90"/>
      <c r="AH15" s="90"/>
      <c r="AI15" s="242">
        <v>5</v>
      </c>
      <c r="AJ15" s="106"/>
      <c r="AK15" s="99"/>
      <c r="AL15" s="99"/>
      <c r="AM15" s="99"/>
      <c r="AN15" s="99"/>
      <c r="AO15" s="367">
        <v>1</v>
      </c>
      <c r="AP15" s="367">
        <v>1.5</v>
      </c>
      <c r="AQ15" s="99"/>
      <c r="AR15" s="219"/>
      <c r="AS15" s="99"/>
      <c r="AT15" s="99"/>
      <c r="AU15" s="99"/>
      <c r="AV15" s="99"/>
      <c r="AW15" s="99"/>
      <c r="AX15" s="99"/>
      <c r="AY15" s="242">
        <v>16.5</v>
      </c>
      <c r="AZ15" s="242">
        <v>11.5</v>
      </c>
      <c r="BA15" s="242"/>
      <c r="BB15" s="242">
        <v>4.5</v>
      </c>
      <c r="BC15" s="242"/>
      <c r="BD15" s="242">
        <v>11.5</v>
      </c>
      <c r="BE15" s="242"/>
      <c r="BF15" s="242"/>
      <c r="BG15" s="242"/>
      <c r="BH15" s="242">
        <f>AZ15+AR15+AJ15+AB15+T15+L15+D15</f>
        <v>15</v>
      </c>
      <c r="BI15" s="242">
        <f t="shared" ref="BI15:BO30" si="0">BA15+AS15+AK15+AC15+U15+M15+E15</f>
        <v>1.5</v>
      </c>
      <c r="BJ15" s="242">
        <f t="shared" si="0"/>
        <v>7</v>
      </c>
      <c r="BK15" s="242">
        <f t="shared" si="0"/>
        <v>2</v>
      </c>
      <c r="BL15" s="242">
        <f t="shared" si="0"/>
        <v>16.5</v>
      </c>
      <c r="BM15" s="242">
        <f t="shared" si="0"/>
        <v>1</v>
      </c>
      <c r="BN15" s="242">
        <f t="shared" si="0"/>
        <v>1.5</v>
      </c>
      <c r="BO15" s="242">
        <f t="shared" si="0"/>
        <v>21.5</v>
      </c>
      <c r="BP15" s="113">
        <f>SUM(BH15:BO15)</f>
        <v>66</v>
      </c>
      <c r="BQ15" s="114" t="s">
        <v>50</v>
      </c>
      <c r="BR15" s="116" t="s">
        <v>6</v>
      </c>
      <c r="BS15" s="116" t="s">
        <v>7</v>
      </c>
      <c r="BT15" s="116" t="s">
        <v>8</v>
      </c>
      <c r="BU15" s="116" t="s">
        <v>10</v>
      </c>
      <c r="BV15" s="117" t="s">
        <v>11</v>
      </c>
      <c r="BW15" s="117" t="s">
        <v>17</v>
      </c>
      <c r="BX15" s="117" t="s">
        <v>18</v>
      </c>
      <c r="BY15" s="119" t="s">
        <v>21</v>
      </c>
      <c r="BZ15" s="430"/>
      <c r="CA15" s="430"/>
    </row>
    <row r="16" spans="1:80" s="20" customFormat="1" ht="15.75" thickTop="1" thickBot="1">
      <c r="A16" s="215">
        <v>2</v>
      </c>
      <c r="B16" s="366">
        <v>331202574</v>
      </c>
      <c r="C16" s="370" t="s">
        <v>596</v>
      </c>
      <c r="D16" s="98">
        <v>2</v>
      </c>
      <c r="E16" s="98">
        <v>1</v>
      </c>
      <c r="F16" s="98">
        <v>1.5</v>
      </c>
      <c r="G16" s="98">
        <v>1</v>
      </c>
      <c r="H16" s="98">
        <v>2</v>
      </c>
      <c r="I16" s="90"/>
      <c r="J16" s="90"/>
      <c r="K16" s="133"/>
      <c r="L16" s="98">
        <v>2</v>
      </c>
      <c r="M16" s="98">
        <v>2.5</v>
      </c>
      <c r="N16" s="98">
        <v>0.5</v>
      </c>
      <c r="O16" s="98">
        <v>0.5</v>
      </c>
      <c r="P16" s="98">
        <v>2.5</v>
      </c>
      <c r="Q16" s="89"/>
      <c r="R16" s="89"/>
      <c r="S16" s="133"/>
      <c r="T16" s="242">
        <v>1</v>
      </c>
      <c r="U16" s="84"/>
      <c r="V16" s="89"/>
      <c r="W16" s="436">
        <v>1</v>
      </c>
      <c r="X16" s="242"/>
      <c r="Y16" s="89"/>
      <c r="Z16" s="89"/>
      <c r="AA16" s="133"/>
      <c r="AB16" s="84"/>
      <c r="AC16" s="89"/>
      <c r="AD16" s="89"/>
      <c r="AE16" s="89"/>
      <c r="AF16" s="90"/>
      <c r="AG16" s="90"/>
      <c r="AH16" s="90"/>
      <c r="AI16" s="242">
        <v>5</v>
      </c>
      <c r="AJ16" s="132"/>
      <c r="AK16" s="90"/>
      <c r="AL16" s="90"/>
      <c r="AM16" s="90"/>
      <c r="AN16" s="90"/>
      <c r="AO16" s="367">
        <v>1</v>
      </c>
      <c r="AP16" s="367">
        <v>1.5</v>
      </c>
      <c r="AQ16" s="90"/>
      <c r="AR16" s="224"/>
      <c r="AS16" s="90"/>
      <c r="AT16" s="90"/>
      <c r="AU16" s="90"/>
      <c r="AV16" s="90"/>
      <c r="AW16" s="90"/>
      <c r="AX16" s="90"/>
      <c r="AY16" s="242">
        <v>16</v>
      </c>
      <c r="AZ16" s="242">
        <v>12.5</v>
      </c>
      <c r="BA16" s="242"/>
      <c r="BB16" s="242">
        <v>6.5</v>
      </c>
      <c r="BC16" s="242"/>
      <c r="BD16" s="242">
        <v>15</v>
      </c>
      <c r="BE16" s="242"/>
      <c r="BF16" s="242"/>
      <c r="BG16" s="242"/>
      <c r="BH16" s="242">
        <f t="shared" ref="BH16:BO37" si="1">AZ16+AR16+AJ16+AB16+T16+L16+D16</f>
        <v>17.5</v>
      </c>
      <c r="BI16" s="242">
        <f t="shared" si="0"/>
        <v>3.5</v>
      </c>
      <c r="BJ16" s="242">
        <f t="shared" si="0"/>
        <v>8.5</v>
      </c>
      <c r="BK16" s="242">
        <f t="shared" si="0"/>
        <v>2.5</v>
      </c>
      <c r="BL16" s="242">
        <f t="shared" si="0"/>
        <v>19.5</v>
      </c>
      <c r="BM16" s="242">
        <f t="shared" si="0"/>
        <v>1</v>
      </c>
      <c r="BN16" s="242">
        <f t="shared" si="0"/>
        <v>1.5</v>
      </c>
      <c r="BO16" s="242">
        <f t="shared" si="0"/>
        <v>21</v>
      </c>
      <c r="BP16" s="113">
        <f>SUM(BH16:BO16)</f>
        <v>75</v>
      </c>
      <c r="BQ16" s="134">
        <f t="shared" ref="BQ16:BQ22" si="2">SUM(BR16:BY16)</f>
        <v>3</v>
      </c>
      <c r="BR16" s="136">
        <v>1</v>
      </c>
      <c r="BS16" s="136"/>
      <c r="BT16" s="136"/>
      <c r="BU16" s="136">
        <v>1</v>
      </c>
      <c r="BV16" s="136">
        <v>1</v>
      </c>
      <c r="BW16" s="136"/>
      <c r="BX16" s="136"/>
      <c r="BY16" s="136"/>
      <c r="BZ16" s="686" t="s">
        <v>47</v>
      </c>
      <c r="CA16" s="687"/>
    </row>
    <row r="17" spans="1:79" s="20" customFormat="1" ht="15.75" thickTop="1" thickBot="1">
      <c r="A17" s="215">
        <v>3</v>
      </c>
      <c r="B17" s="366">
        <v>331202934</v>
      </c>
      <c r="C17" s="370" t="s">
        <v>135</v>
      </c>
      <c r="D17" s="98">
        <v>1.5</v>
      </c>
      <c r="E17" s="98">
        <v>0</v>
      </c>
      <c r="F17" s="98">
        <v>0.5</v>
      </c>
      <c r="G17" s="98">
        <v>0</v>
      </c>
      <c r="H17" s="98">
        <v>1.5</v>
      </c>
      <c r="I17" s="99"/>
      <c r="J17" s="99"/>
      <c r="K17" s="107"/>
      <c r="L17" s="98">
        <v>0</v>
      </c>
      <c r="M17" s="98">
        <v>1</v>
      </c>
      <c r="N17" s="98">
        <v>0</v>
      </c>
      <c r="O17" s="98">
        <v>0</v>
      </c>
      <c r="P17" s="98">
        <v>1</v>
      </c>
      <c r="Q17" s="89"/>
      <c r="R17" s="89"/>
      <c r="S17" s="133"/>
      <c r="T17" s="242">
        <v>0</v>
      </c>
      <c r="U17" s="84"/>
      <c r="V17" s="89"/>
      <c r="W17" s="436">
        <v>0</v>
      </c>
      <c r="X17" s="242"/>
      <c r="Y17" s="89"/>
      <c r="Z17" s="89"/>
      <c r="AA17" s="133"/>
      <c r="AB17" s="84"/>
      <c r="AC17" s="89"/>
      <c r="AD17" s="89"/>
      <c r="AE17" s="89"/>
      <c r="AF17" s="90"/>
      <c r="AG17" s="90"/>
      <c r="AH17" s="90"/>
      <c r="AI17" s="242">
        <v>5</v>
      </c>
      <c r="AJ17" s="132"/>
      <c r="AK17" s="90"/>
      <c r="AL17" s="90"/>
      <c r="AM17" s="90"/>
      <c r="AN17" s="90"/>
      <c r="AO17" s="367">
        <v>0.5</v>
      </c>
      <c r="AP17" s="367">
        <v>1</v>
      </c>
      <c r="AQ17" s="90"/>
      <c r="AR17" s="224"/>
      <c r="AS17" s="90"/>
      <c r="AT17" s="90"/>
      <c r="AU17" s="90"/>
      <c r="AV17" s="90"/>
      <c r="AW17" s="90"/>
      <c r="AX17" s="90"/>
      <c r="AY17" s="242">
        <v>7.5</v>
      </c>
      <c r="AZ17" s="242">
        <v>7</v>
      </c>
      <c r="BA17" s="242"/>
      <c r="BB17" s="242">
        <v>3</v>
      </c>
      <c r="BC17" s="242"/>
      <c r="BD17" s="242">
        <v>3.5</v>
      </c>
      <c r="BE17" s="242"/>
      <c r="BF17" s="242"/>
      <c r="BG17" s="242"/>
      <c r="BH17" s="242">
        <f t="shared" si="1"/>
        <v>8.5</v>
      </c>
      <c r="BI17" s="242">
        <f t="shared" si="0"/>
        <v>1</v>
      </c>
      <c r="BJ17" s="242">
        <f t="shared" si="0"/>
        <v>3.5</v>
      </c>
      <c r="BK17" s="242">
        <f t="shared" si="0"/>
        <v>0</v>
      </c>
      <c r="BL17" s="242">
        <f t="shared" si="0"/>
        <v>6</v>
      </c>
      <c r="BM17" s="242">
        <f t="shared" si="0"/>
        <v>0.5</v>
      </c>
      <c r="BN17" s="242">
        <f t="shared" si="0"/>
        <v>1</v>
      </c>
      <c r="BO17" s="242">
        <f t="shared" si="0"/>
        <v>12.5</v>
      </c>
      <c r="BP17" s="113">
        <f t="shared" ref="BP17:BP38" si="3">SUM(BH17:BO17)</f>
        <v>33</v>
      </c>
      <c r="BQ17" s="134">
        <f t="shared" si="2"/>
        <v>4</v>
      </c>
      <c r="BR17" s="136"/>
      <c r="BS17" s="136"/>
      <c r="BT17" s="136"/>
      <c r="BU17" s="136"/>
      <c r="BV17" s="136"/>
      <c r="BW17" s="136"/>
      <c r="BX17" s="136"/>
      <c r="BY17" s="136">
        <v>4</v>
      </c>
      <c r="BZ17" s="140"/>
      <c r="CA17" s="141" t="s">
        <v>57</v>
      </c>
    </row>
    <row r="18" spans="1:79" s="20" customFormat="1" ht="15.75" thickTop="1" thickBot="1">
      <c r="A18" s="215">
        <v>4</v>
      </c>
      <c r="B18" s="366">
        <v>331203471</v>
      </c>
      <c r="C18" s="370" t="s">
        <v>626</v>
      </c>
      <c r="D18" s="98">
        <v>1.5</v>
      </c>
      <c r="E18" s="98">
        <v>1</v>
      </c>
      <c r="F18" s="98">
        <v>1.5</v>
      </c>
      <c r="G18" s="98">
        <v>0.5</v>
      </c>
      <c r="H18" s="98">
        <v>2</v>
      </c>
      <c r="I18" s="99"/>
      <c r="J18" s="99"/>
      <c r="K18" s="107"/>
      <c r="L18" s="98">
        <v>1.5</v>
      </c>
      <c r="M18" s="98">
        <v>1.5</v>
      </c>
      <c r="N18" s="98">
        <v>1</v>
      </c>
      <c r="O18" s="98">
        <v>0.5</v>
      </c>
      <c r="P18" s="98">
        <v>2</v>
      </c>
      <c r="Q18" s="89"/>
      <c r="R18" s="89"/>
      <c r="S18" s="133"/>
      <c r="T18" s="242">
        <v>1</v>
      </c>
      <c r="U18" s="84"/>
      <c r="V18" s="89"/>
      <c r="W18" s="436">
        <v>1</v>
      </c>
      <c r="X18" s="242"/>
      <c r="Y18" s="89"/>
      <c r="Z18" s="89"/>
      <c r="AA18" s="133"/>
      <c r="AB18" s="84"/>
      <c r="AC18" s="89"/>
      <c r="AD18" s="89"/>
      <c r="AE18" s="89"/>
      <c r="AF18" s="90"/>
      <c r="AG18" s="90"/>
      <c r="AH18" s="90"/>
      <c r="AI18" s="242">
        <v>5</v>
      </c>
      <c r="AJ18" s="132"/>
      <c r="AK18" s="90"/>
      <c r="AL18" s="90"/>
      <c r="AM18" s="90"/>
      <c r="AN18" s="90"/>
      <c r="AO18" s="367">
        <v>1</v>
      </c>
      <c r="AP18" s="367">
        <v>1</v>
      </c>
      <c r="AQ18" s="90"/>
      <c r="AR18" s="224"/>
      <c r="AS18" s="90"/>
      <c r="AT18" s="90"/>
      <c r="AU18" s="90"/>
      <c r="AV18" s="90"/>
      <c r="AW18" s="90"/>
      <c r="AX18" s="90"/>
      <c r="AY18" s="242">
        <v>15.5</v>
      </c>
      <c r="AZ18" s="242">
        <v>11.5</v>
      </c>
      <c r="BA18" s="242"/>
      <c r="BB18" s="242">
        <v>5.5</v>
      </c>
      <c r="BC18" s="242"/>
      <c r="BD18" s="242">
        <v>6.5</v>
      </c>
      <c r="BE18" s="242"/>
      <c r="BF18" s="242"/>
      <c r="BG18" s="242"/>
      <c r="BH18" s="242">
        <f t="shared" si="1"/>
        <v>15.5</v>
      </c>
      <c r="BI18" s="242">
        <f t="shared" si="0"/>
        <v>2.5</v>
      </c>
      <c r="BJ18" s="242">
        <f t="shared" si="0"/>
        <v>8</v>
      </c>
      <c r="BK18" s="242">
        <f t="shared" si="0"/>
        <v>2</v>
      </c>
      <c r="BL18" s="242">
        <f t="shared" si="0"/>
        <v>10.5</v>
      </c>
      <c r="BM18" s="242">
        <f t="shared" si="0"/>
        <v>1</v>
      </c>
      <c r="BN18" s="242">
        <f t="shared" si="0"/>
        <v>1</v>
      </c>
      <c r="BO18" s="242">
        <f t="shared" si="0"/>
        <v>20.5</v>
      </c>
      <c r="BP18" s="113">
        <f t="shared" si="3"/>
        <v>61</v>
      </c>
      <c r="BQ18" s="134">
        <f t="shared" si="2"/>
        <v>3</v>
      </c>
      <c r="BR18" s="136"/>
      <c r="BS18" s="136"/>
      <c r="BT18" s="136"/>
      <c r="BU18" s="136"/>
      <c r="BV18" s="136"/>
      <c r="BW18" s="136">
        <v>1</v>
      </c>
      <c r="BX18" s="136">
        <v>2</v>
      </c>
      <c r="BY18" s="136"/>
      <c r="BZ18" s="140"/>
      <c r="CA18" s="141" t="s">
        <v>142</v>
      </c>
    </row>
    <row r="19" spans="1:79" s="20" customFormat="1" ht="15.75" thickTop="1" thickBot="1">
      <c r="A19" s="215">
        <v>5</v>
      </c>
      <c r="B19" s="366">
        <v>331203941</v>
      </c>
      <c r="C19" s="372" t="s">
        <v>627</v>
      </c>
      <c r="D19" s="98">
        <v>1.5</v>
      </c>
      <c r="E19" s="98">
        <v>0</v>
      </c>
      <c r="F19" s="98">
        <v>0</v>
      </c>
      <c r="G19" s="98">
        <v>0</v>
      </c>
      <c r="H19" s="98">
        <v>0</v>
      </c>
      <c r="I19" s="99"/>
      <c r="J19" s="99"/>
      <c r="K19" s="217"/>
      <c r="L19" s="98">
        <v>1</v>
      </c>
      <c r="M19" s="98">
        <v>0</v>
      </c>
      <c r="N19" s="98">
        <v>0</v>
      </c>
      <c r="O19" s="98">
        <v>0</v>
      </c>
      <c r="P19" s="98">
        <v>0</v>
      </c>
      <c r="Q19" s="89"/>
      <c r="R19" s="89"/>
      <c r="S19" s="133"/>
      <c r="T19" s="242">
        <v>0</v>
      </c>
      <c r="U19" s="84"/>
      <c r="V19" s="89"/>
      <c r="W19" s="436">
        <v>0</v>
      </c>
      <c r="X19" s="242"/>
      <c r="Y19" s="89"/>
      <c r="Z19" s="89"/>
      <c r="AA19" s="133"/>
      <c r="AB19" s="84"/>
      <c r="AC19" s="89"/>
      <c r="AD19" s="89"/>
      <c r="AE19" s="89"/>
      <c r="AF19" s="90"/>
      <c r="AG19" s="90"/>
      <c r="AH19" s="90"/>
      <c r="AI19" s="242">
        <v>5</v>
      </c>
      <c r="AJ19" s="132"/>
      <c r="AK19" s="90"/>
      <c r="AL19" s="90"/>
      <c r="AM19" s="90"/>
      <c r="AN19" s="90"/>
      <c r="AO19" s="367">
        <v>0</v>
      </c>
      <c r="AP19" s="367">
        <v>0.5</v>
      </c>
      <c r="AQ19" s="90"/>
      <c r="AR19" s="224"/>
      <c r="AS19" s="90"/>
      <c r="AT19" s="90"/>
      <c r="AU19" s="90"/>
      <c r="AV19" s="90"/>
      <c r="AW19" s="90"/>
      <c r="AX19" s="90"/>
      <c r="AY19" s="242">
        <v>17.5</v>
      </c>
      <c r="AZ19" s="242">
        <v>10.5</v>
      </c>
      <c r="BA19" s="242"/>
      <c r="BB19" s="242">
        <v>5</v>
      </c>
      <c r="BC19" s="242"/>
      <c r="BD19" s="242">
        <v>3</v>
      </c>
      <c r="BE19" s="242"/>
      <c r="BF19" s="242"/>
      <c r="BG19" s="242"/>
      <c r="BH19" s="242">
        <f t="shared" si="1"/>
        <v>13</v>
      </c>
      <c r="BI19" s="242">
        <f t="shared" si="0"/>
        <v>0</v>
      </c>
      <c r="BJ19" s="242">
        <f t="shared" si="0"/>
        <v>5</v>
      </c>
      <c r="BK19" s="242">
        <f t="shared" si="0"/>
        <v>0</v>
      </c>
      <c r="BL19" s="242">
        <f t="shared" si="0"/>
        <v>3</v>
      </c>
      <c r="BM19" s="242">
        <f t="shared" si="0"/>
        <v>0</v>
      </c>
      <c r="BN19" s="242">
        <f t="shared" si="0"/>
        <v>0.5</v>
      </c>
      <c r="BO19" s="242">
        <f t="shared" si="0"/>
        <v>22.5</v>
      </c>
      <c r="BP19" s="113">
        <f t="shared" si="3"/>
        <v>44</v>
      </c>
      <c r="BQ19" s="134">
        <f t="shared" si="2"/>
        <v>10</v>
      </c>
      <c r="BR19" s="136">
        <v>2</v>
      </c>
      <c r="BS19" s="136">
        <v>1</v>
      </c>
      <c r="BT19" s="136">
        <v>3</v>
      </c>
      <c r="BU19" s="136">
        <v>2</v>
      </c>
      <c r="BV19" s="136">
        <v>2</v>
      </c>
      <c r="BW19" s="136"/>
      <c r="BX19" s="136"/>
      <c r="BY19" s="136"/>
      <c r="BZ19" s="688" t="s">
        <v>43</v>
      </c>
      <c r="CA19" s="689"/>
    </row>
    <row r="20" spans="1:79" s="20" customFormat="1" ht="15.75" thickTop="1" thickBot="1">
      <c r="A20" s="215">
        <v>6</v>
      </c>
      <c r="B20" s="366">
        <v>331203979</v>
      </c>
      <c r="C20" s="370" t="s">
        <v>628</v>
      </c>
      <c r="D20" s="98">
        <v>2</v>
      </c>
      <c r="E20" s="98">
        <v>1</v>
      </c>
      <c r="F20" s="98">
        <v>2</v>
      </c>
      <c r="G20" s="98">
        <v>1.5</v>
      </c>
      <c r="H20" s="98">
        <v>2</v>
      </c>
      <c r="I20" s="90"/>
      <c r="J20" s="90"/>
      <c r="K20" s="133"/>
      <c r="L20" s="98">
        <v>1</v>
      </c>
      <c r="M20" s="98">
        <v>1.5</v>
      </c>
      <c r="N20" s="98">
        <v>1</v>
      </c>
      <c r="O20" s="98">
        <v>1</v>
      </c>
      <c r="P20" s="98">
        <v>2.5</v>
      </c>
      <c r="Q20" s="89"/>
      <c r="R20" s="89"/>
      <c r="S20" s="133"/>
      <c r="T20" s="242">
        <v>1</v>
      </c>
      <c r="U20" s="84"/>
      <c r="V20" s="89"/>
      <c r="W20" s="436">
        <v>0</v>
      </c>
      <c r="X20" s="242"/>
      <c r="Y20" s="89"/>
      <c r="Z20" s="89"/>
      <c r="AA20" s="133"/>
      <c r="AB20" s="84"/>
      <c r="AC20" s="89"/>
      <c r="AD20" s="89"/>
      <c r="AE20" s="89"/>
      <c r="AF20" s="90"/>
      <c r="AG20" s="90"/>
      <c r="AH20" s="90"/>
      <c r="AI20" s="242">
        <v>5</v>
      </c>
      <c r="AJ20" s="132"/>
      <c r="AK20" s="90"/>
      <c r="AL20" s="90"/>
      <c r="AM20" s="90"/>
      <c r="AN20" s="90"/>
      <c r="AO20" s="367">
        <v>0</v>
      </c>
      <c r="AP20" s="367">
        <v>1.5</v>
      </c>
      <c r="AQ20" s="90"/>
      <c r="AR20" s="224"/>
      <c r="AS20" s="90"/>
      <c r="AT20" s="90"/>
      <c r="AU20" s="90"/>
      <c r="AV20" s="90"/>
      <c r="AW20" s="90"/>
      <c r="AX20" s="90"/>
      <c r="AY20" s="242">
        <v>18.5</v>
      </c>
      <c r="AZ20" s="242">
        <v>10.5</v>
      </c>
      <c r="BA20" s="242"/>
      <c r="BB20" s="242">
        <v>5</v>
      </c>
      <c r="BC20" s="242"/>
      <c r="BD20" s="242">
        <v>9</v>
      </c>
      <c r="BE20" s="242"/>
      <c r="BF20" s="242"/>
      <c r="BG20" s="242"/>
      <c r="BH20" s="242">
        <f t="shared" si="1"/>
        <v>14.5</v>
      </c>
      <c r="BI20" s="242">
        <f t="shared" si="0"/>
        <v>2.5</v>
      </c>
      <c r="BJ20" s="242">
        <f t="shared" si="0"/>
        <v>8</v>
      </c>
      <c r="BK20" s="242">
        <f t="shared" si="0"/>
        <v>2.5</v>
      </c>
      <c r="BL20" s="242">
        <f t="shared" si="0"/>
        <v>13.5</v>
      </c>
      <c r="BM20" s="242">
        <f t="shared" si="0"/>
        <v>0</v>
      </c>
      <c r="BN20" s="242">
        <f t="shared" si="0"/>
        <v>1.5</v>
      </c>
      <c r="BO20" s="242">
        <f t="shared" si="0"/>
        <v>23.5</v>
      </c>
      <c r="BP20" s="113">
        <f t="shared" si="3"/>
        <v>66</v>
      </c>
      <c r="BQ20" s="134">
        <f t="shared" si="2"/>
        <v>10</v>
      </c>
      <c r="BR20" s="136">
        <v>2</v>
      </c>
      <c r="BS20" s="136">
        <v>3</v>
      </c>
      <c r="BT20" s="136">
        <v>1</v>
      </c>
      <c r="BU20" s="136">
        <v>1</v>
      </c>
      <c r="BV20" s="136">
        <v>3</v>
      </c>
      <c r="BW20" s="136"/>
      <c r="BX20" s="136"/>
      <c r="BY20" s="136"/>
      <c r="BZ20" s="688" t="s">
        <v>44</v>
      </c>
      <c r="CA20" s="689"/>
    </row>
    <row r="21" spans="1:79" s="20" customFormat="1" ht="15.75" thickTop="1" thickBot="1">
      <c r="A21" s="215">
        <v>7</v>
      </c>
      <c r="B21" s="366">
        <v>332203170</v>
      </c>
      <c r="C21" s="370" t="s">
        <v>266</v>
      </c>
      <c r="D21" s="98">
        <v>1.5</v>
      </c>
      <c r="E21" s="98">
        <v>0.5</v>
      </c>
      <c r="F21" s="98">
        <v>0</v>
      </c>
      <c r="G21" s="98">
        <v>0</v>
      </c>
      <c r="H21" s="98">
        <v>1</v>
      </c>
      <c r="I21" s="99"/>
      <c r="J21" s="99"/>
      <c r="K21" s="217"/>
      <c r="L21" s="98">
        <v>1</v>
      </c>
      <c r="M21" s="98">
        <v>0</v>
      </c>
      <c r="N21" s="98">
        <v>0</v>
      </c>
      <c r="O21" s="98">
        <v>0</v>
      </c>
      <c r="P21" s="98">
        <v>1</v>
      </c>
      <c r="Q21" s="89"/>
      <c r="R21" s="89"/>
      <c r="S21" s="133"/>
      <c r="T21" s="242">
        <v>0</v>
      </c>
      <c r="U21" s="84"/>
      <c r="V21" s="89"/>
      <c r="W21" s="436">
        <v>1</v>
      </c>
      <c r="X21" s="242"/>
      <c r="Y21" s="89"/>
      <c r="Z21" s="89"/>
      <c r="AA21" s="133"/>
      <c r="AB21" s="84"/>
      <c r="AC21" s="89"/>
      <c r="AD21" s="89"/>
      <c r="AE21" s="89"/>
      <c r="AF21" s="90"/>
      <c r="AG21" s="90"/>
      <c r="AH21" s="90"/>
      <c r="AI21" s="242">
        <v>4</v>
      </c>
      <c r="AJ21" s="132"/>
      <c r="AK21" s="90"/>
      <c r="AL21" s="90"/>
      <c r="AM21" s="90"/>
      <c r="AN21" s="90"/>
      <c r="AO21" s="367">
        <v>1</v>
      </c>
      <c r="AP21" s="367">
        <v>1</v>
      </c>
      <c r="AQ21" s="90"/>
      <c r="AR21" s="224"/>
      <c r="AS21" s="90"/>
      <c r="AT21" s="90"/>
      <c r="AU21" s="90"/>
      <c r="AV21" s="90"/>
      <c r="AW21" s="90"/>
      <c r="AX21" s="90"/>
      <c r="AY21" s="242">
        <v>6</v>
      </c>
      <c r="AZ21" s="242">
        <v>6</v>
      </c>
      <c r="BA21" s="242"/>
      <c r="BB21" s="242">
        <v>2</v>
      </c>
      <c r="BC21" s="242"/>
      <c r="BD21" s="242">
        <v>4</v>
      </c>
      <c r="BE21" s="242"/>
      <c r="BF21" s="242"/>
      <c r="BG21" s="242"/>
      <c r="BH21" s="242">
        <f t="shared" si="1"/>
        <v>8.5</v>
      </c>
      <c r="BI21" s="242">
        <f t="shared" si="0"/>
        <v>0.5</v>
      </c>
      <c r="BJ21" s="242">
        <f t="shared" si="0"/>
        <v>2</v>
      </c>
      <c r="BK21" s="242">
        <f t="shared" si="0"/>
        <v>1</v>
      </c>
      <c r="BL21" s="242">
        <f t="shared" si="0"/>
        <v>6</v>
      </c>
      <c r="BM21" s="242">
        <f t="shared" si="0"/>
        <v>1</v>
      </c>
      <c r="BN21" s="242">
        <f t="shared" si="0"/>
        <v>1</v>
      </c>
      <c r="BO21" s="242">
        <f t="shared" si="0"/>
        <v>10</v>
      </c>
      <c r="BP21" s="113">
        <f t="shared" si="3"/>
        <v>30</v>
      </c>
      <c r="BQ21" s="134">
        <f t="shared" si="2"/>
        <v>20</v>
      </c>
      <c r="BR21" s="160"/>
      <c r="BS21" s="160"/>
      <c r="BT21" s="160"/>
      <c r="BU21" s="160"/>
      <c r="BV21" s="161"/>
      <c r="BW21" s="161"/>
      <c r="BX21" s="161"/>
      <c r="BY21" s="163">
        <v>20</v>
      </c>
      <c r="BZ21" s="688" t="s">
        <v>63</v>
      </c>
      <c r="CA21" s="689"/>
    </row>
    <row r="22" spans="1:79" s="20" customFormat="1" ht="15.75" thickTop="1" thickBot="1">
      <c r="A22" s="215">
        <v>8</v>
      </c>
      <c r="B22" s="366">
        <v>332203198</v>
      </c>
      <c r="C22" s="370" t="s">
        <v>139</v>
      </c>
      <c r="D22" s="98">
        <v>1</v>
      </c>
      <c r="E22" s="98">
        <v>0</v>
      </c>
      <c r="F22" s="98">
        <v>0.5</v>
      </c>
      <c r="G22" s="98">
        <v>0.5</v>
      </c>
      <c r="H22" s="98">
        <v>2</v>
      </c>
      <c r="I22" s="99"/>
      <c r="J22" s="99"/>
      <c r="K22" s="217"/>
      <c r="L22" s="98">
        <v>2</v>
      </c>
      <c r="M22" s="98">
        <v>0</v>
      </c>
      <c r="N22" s="98">
        <v>2</v>
      </c>
      <c r="O22" s="98">
        <v>0.5</v>
      </c>
      <c r="P22" s="98">
        <v>2</v>
      </c>
      <c r="Q22" s="89"/>
      <c r="R22" s="89"/>
      <c r="S22" s="133"/>
      <c r="T22" s="242">
        <v>1</v>
      </c>
      <c r="U22" s="84"/>
      <c r="V22" s="89"/>
      <c r="W22" s="436">
        <v>1</v>
      </c>
      <c r="X22" s="242"/>
      <c r="Y22" s="89"/>
      <c r="Z22" s="89"/>
      <c r="AA22" s="133"/>
      <c r="AB22" s="84"/>
      <c r="AC22" s="89"/>
      <c r="AD22" s="89"/>
      <c r="AE22" s="89"/>
      <c r="AF22" s="90"/>
      <c r="AG22" s="90"/>
      <c r="AH22" s="90"/>
      <c r="AI22" s="242">
        <v>5</v>
      </c>
      <c r="AJ22" s="132"/>
      <c r="AK22" s="90"/>
      <c r="AL22" s="90"/>
      <c r="AM22" s="90"/>
      <c r="AN22" s="90"/>
      <c r="AO22" s="367">
        <v>1</v>
      </c>
      <c r="AP22" s="367">
        <v>1.5</v>
      </c>
      <c r="AQ22" s="90"/>
      <c r="AR22" s="224"/>
      <c r="AS22" s="90"/>
      <c r="AT22" s="90"/>
      <c r="AU22" s="90"/>
      <c r="AV22" s="90"/>
      <c r="AW22" s="90"/>
      <c r="AX22" s="90"/>
      <c r="AY22" s="242">
        <v>13</v>
      </c>
      <c r="AZ22" s="242">
        <v>15.5</v>
      </c>
      <c r="BA22" s="242"/>
      <c r="BB22" s="242">
        <v>3</v>
      </c>
      <c r="BC22" s="242"/>
      <c r="BD22" s="242">
        <v>8.5</v>
      </c>
      <c r="BE22" s="242"/>
      <c r="BF22" s="242"/>
      <c r="BG22" s="242"/>
      <c r="BH22" s="242">
        <f t="shared" si="1"/>
        <v>19.5</v>
      </c>
      <c r="BI22" s="242">
        <f t="shared" si="0"/>
        <v>0</v>
      </c>
      <c r="BJ22" s="242">
        <f t="shared" si="0"/>
        <v>5.5</v>
      </c>
      <c r="BK22" s="242">
        <f t="shared" si="0"/>
        <v>2</v>
      </c>
      <c r="BL22" s="242">
        <f t="shared" si="0"/>
        <v>12.5</v>
      </c>
      <c r="BM22" s="242">
        <f t="shared" si="0"/>
        <v>1</v>
      </c>
      <c r="BN22" s="242">
        <f t="shared" si="0"/>
        <v>1.5</v>
      </c>
      <c r="BO22" s="242">
        <f t="shared" si="0"/>
        <v>18</v>
      </c>
      <c r="BP22" s="113">
        <f t="shared" si="3"/>
        <v>60</v>
      </c>
      <c r="BQ22" s="134">
        <f t="shared" si="2"/>
        <v>50</v>
      </c>
      <c r="BR22" s="160">
        <v>25</v>
      </c>
      <c r="BS22" s="160"/>
      <c r="BT22" s="160">
        <v>10</v>
      </c>
      <c r="BU22" s="160"/>
      <c r="BV22" s="161">
        <v>15</v>
      </c>
      <c r="BW22" s="161"/>
      <c r="BX22" s="161"/>
      <c r="BY22" s="163"/>
      <c r="BZ22" s="688" t="s">
        <v>65</v>
      </c>
      <c r="CA22" s="689"/>
    </row>
    <row r="23" spans="1:79" s="20" customFormat="1" ht="15.75" thickTop="1" thickBot="1">
      <c r="A23" s="215">
        <v>9</v>
      </c>
      <c r="B23" s="366">
        <v>332210987</v>
      </c>
      <c r="C23" s="370" t="s">
        <v>141</v>
      </c>
      <c r="D23" s="98">
        <v>1.5</v>
      </c>
      <c r="E23" s="98">
        <v>1</v>
      </c>
      <c r="F23" s="98">
        <v>0</v>
      </c>
      <c r="G23" s="98">
        <v>0</v>
      </c>
      <c r="H23" s="98">
        <v>2</v>
      </c>
      <c r="I23" s="90"/>
      <c r="J23" s="90"/>
      <c r="K23" s="133"/>
      <c r="L23" s="98">
        <v>0.5</v>
      </c>
      <c r="M23" s="98">
        <v>1.5</v>
      </c>
      <c r="N23" s="98">
        <v>0</v>
      </c>
      <c r="O23" s="98">
        <v>0.5</v>
      </c>
      <c r="P23" s="98">
        <v>1.5</v>
      </c>
      <c r="Q23" s="89"/>
      <c r="R23" s="89"/>
      <c r="S23" s="133"/>
      <c r="T23" s="242">
        <v>1</v>
      </c>
      <c r="U23" s="84"/>
      <c r="V23" s="89"/>
      <c r="W23" s="436">
        <v>0.5</v>
      </c>
      <c r="X23" s="242"/>
      <c r="Y23" s="89"/>
      <c r="Z23" s="89"/>
      <c r="AA23" s="133"/>
      <c r="AB23" s="84"/>
      <c r="AC23" s="89"/>
      <c r="AD23" s="89"/>
      <c r="AE23" s="89"/>
      <c r="AF23" s="90"/>
      <c r="AG23" s="90"/>
      <c r="AH23" s="90"/>
      <c r="AI23" s="242">
        <v>5</v>
      </c>
      <c r="AJ23" s="132"/>
      <c r="AK23" s="90"/>
      <c r="AL23" s="90"/>
      <c r="AM23" s="90"/>
      <c r="AN23" s="90"/>
      <c r="AO23" s="367">
        <v>1</v>
      </c>
      <c r="AP23" s="367">
        <v>2</v>
      </c>
      <c r="AQ23" s="90"/>
      <c r="AR23" s="224"/>
      <c r="AS23" s="90"/>
      <c r="AT23" s="90"/>
      <c r="AU23" s="90"/>
      <c r="AV23" s="90"/>
      <c r="AW23" s="90"/>
      <c r="AX23" s="90"/>
      <c r="AY23" s="242">
        <v>16.5</v>
      </c>
      <c r="AZ23" s="242">
        <v>11</v>
      </c>
      <c r="BA23" s="242"/>
      <c r="BB23" s="242">
        <v>6</v>
      </c>
      <c r="BC23" s="242"/>
      <c r="BD23" s="242">
        <v>8.5</v>
      </c>
      <c r="BE23" s="242"/>
      <c r="BF23" s="242"/>
      <c r="BG23" s="242"/>
      <c r="BH23" s="242">
        <f t="shared" si="1"/>
        <v>14</v>
      </c>
      <c r="BI23" s="242">
        <f t="shared" si="0"/>
        <v>2.5</v>
      </c>
      <c r="BJ23" s="242">
        <f t="shared" si="0"/>
        <v>6</v>
      </c>
      <c r="BK23" s="242">
        <f t="shared" si="0"/>
        <v>1</v>
      </c>
      <c r="BL23" s="242">
        <f t="shared" si="0"/>
        <v>12</v>
      </c>
      <c r="BM23" s="242">
        <f t="shared" si="0"/>
        <v>1</v>
      </c>
      <c r="BN23" s="242">
        <f t="shared" si="0"/>
        <v>2</v>
      </c>
      <c r="BO23" s="242">
        <f t="shared" si="0"/>
        <v>21.5</v>
      </c>
      <c r="BP23" s="113">
        <f t="shared" si="3"/>
        <v>60</v>
      </c>
      <c r="BQ23" s="164"/>
      <c r="BR23" s="166"/>
      <c r="BS23" s="166"/>
      <c r="BT23" s="166"/>
      <c r="BU23" s="166"/>
      <c r="BV23" s="167"/>
      <c r="BW23" s="167"/>
      <c r="BX23" s="167"/>
      <c r="BY23" s="169"/>
      <c r="BZ23" s="690"/>
      <c r="CA23" s="691"/>
    </row>
    <row r="24" spans="1:79" s="20" customFormat="1" ht="15.75" thickTop="1" thickBot="1">
      <c r="A24" s="215">
        <v>10</v>
      </c>
      <c r="B24" s="366">
        <v>341203870</v>
      </c>
      <c r="C24" s="370" t="s">
        <v>244</v>
      </c>
      <c r="D24" s="98">
        <v>1.5</v>
      </c>
      <c r="E24" s="98">
        <v>0.5</v>
      </c>
      <c r="F24" s="98">
        <v>0</v>
      </c>
      <c r="G24" s="98">
        <v>0</v>
      </c>
      <c r="H24" s="98">
        <v>1</v>
      </c>
      <c r="I24" s="90"/>
      <c r="J24" s="90"/>
      <c r="K24" s="133"/>
      <c r="L24" s="98">
        <v>1</v>
      </c>
      <c r="M24" s="98">
        <v>0.5</v>
      </c>
      <c r="N24" s="98">
        <v>0.5</v>
      </c>
      <c r="O24" s="98">
        <v>0</v>
      </c>
      <c r="P24" s="98">
        <v>1</v>
      </c>
      <c r="Q24" s="89"/>
      <c r="R24" s="89"/>
      <c r="S24" s="133"/>
      <c r="T24" s="242">
        <v>1</v>
      </c>
      <c r="U24" s="98"/>
      <c r="V24" s="112"/>
      <c r="W24" s="436">
        <v>1</v>
      </c>
      <c r="X24" s="242"/>
      <c r="Y24" s="89"/>
      <c r="Z24" s="89"/>
      <c r="AA24" s="133"/>
      <c r="AB24" s="84"/>
      <c r="AC24" s="89"/>
      <c r="AD24" s="89"/>
      <c r="AE24" s="89"/>
      <c r="AF24" s="90"/>
      <c r="AG24" s="90"/>
      <c r="AH24" s="90"/>
      <c r="AI24" s="242">
        <v>4</v>
      </c>
      <c r="AJ24" s="132"/>
      <c r="AK24" s="90"/>
      <c r="AL24" s="90"/>
      <c r="AM24" s="90"/>
      <c r="AN24" s="90"/>
      <c r="AO24" s="367">
        <v>1</v>
      </c>
      <c r="AP24" s="367">
        <v>1</v>
      </c>
      <c r="AQ24" s="90"/>
      <c r="AR24" s="224"/>
      <c r="AS24" s="90"/>
      <c r="AT24" s="90"/>
      <c r="AU24" s="90"/>
      <c r="AV24" s="90"/>
      <c r="AW24" s="90"/>
      <c r="AX24" s="90"/>
      <c r="AY24" s="242">
        <v>15.5</v>
      </c>
      <c r="AZ24" s="242">
        <v>8.5</v>
      </c>
      <c r="BA24" s="242"/>
      <c r="BB24" s="242">
        <v>2.5</v>
      </c>
      <c r="BC24" s="242"/>
      <c r="BD24" s="242">
        <v>5.5</v>
      </c>
      <c r="BE24" s="242"/>
      <c r="BF24" s="242"/>
      <c r="BG24" s="242"/>
      <c r="BH24" s="242">
        <f t="shared" si="1"/>
        <v>12</v>
      </c>
      <c r="BI24" s="242">
        <f t="shared" si="0"/>
        <v>1</v>
      </c>
      <c r="BJ24" s="242">
        <f t="shared" si="0"/>
        <v>3</v>
      </c>
      <c r="BK24" s="242">
        <f t="shared" si="0"/>
        <v>1</v>
      </c>
      <c r="BL24" s="242">
        <f t="shared" si="0"/>
        <v>7.5</v>
      </c>
      <c r="BM24" s="242">
        <f t="shared" si="0"/>
        <v>1</v>
      </c>
      <c r="BN24" s="242">
        <f t="shared" si="0"/>
        <v>1</v>
      </c>
      <c r="BO24" s="242">
        <f t="shared" si="0"/>
        <v>19.5</v>
      </c>
      <c r="BP24" s="113">
        <f t="shared" si="3"/>
        <v>46</v>
      </c>
      <c r="BQ24" s="170">
        <f>SUM(BQ16:BQ22)</f>
        <v>100</v>
      </c>
      <c r="BR24" s="172">
        <f>SUM(BR16:BR23)</f>
        <v>30</v>
      </c>
      <c r="BS24" s="172">
        <f t="shared" ref="BS24:BY24" si="4">SUM(BS16:BS23)</f>
        <v>4</v>
      </c>
      <c r="BT24" s="172"/>
      <c r="BU24" s="172">
        <f t="shared" si="4"/>
        <v>4</v>
      </c>
      <c r="BV24" s="172">
        <f t="shared" si="4"/>
        <v>21</v>
      </c>
      <c r="BW24" s="172">
        <f t="shared" si="4"/>
        <v>1</v>
      </c>
      <c r="BX24" s="172">
        <f t="shared" si="4"/>
        <v>2</v>
      </c>
      <c r="BY24" s="172">
        <f t="shared" si="4"/>
        <v>24</v>
      </c>
      <c r="BZ24" s="692" t="s">
        <v>68</v>
      </c>
      <c r="CA24" s="693"/>
    </row>
    <row r="25" spans="1:79" s="20" customFormat="1" ht="15.75" thickTop="1" thickBot="1">
      <c r="A25" s="215">
        <v>11</v>
      </c>
      <c r="B25" s="366">
        <v>341204268</v>
      </c>
      <c r="C25" s="370" t="s">
        <v>629</v>
      </c>
      <c r="D25" s="98"/>
      <c r="E25" s="98"/>
      <c r="F25" s="98"/>
      <c r="G25" s="98"/>
      <c r="H25" s="98"/>
      <c r="I25" s="90"/>
      <c r="J25" s="90"/>
      <c r="K25" s="133"/>
      <c r="L25" s="98"/>
      <c r="M25" s="98"/>
      <c r="N25" s="98"/>
      <c r="O25" s="98"/>
      <c r="P25" s="98"/>
      <c r="Q25" s="89"/>
      <c r="R25" s="89"/>
      <c r="S25" s="133"/>
      <c r="T25" s="242"/>
      <c r="U25" s="98"/>
      <c r="V25" s="112"/>
      <c r="W25" s="436"/>
      <c r="X25" s="242"/>
      <c r="Y25" s="89"/>
      <c r="Z25" s="89"/>
      <c r="AA25" s="133"/>
      <c r="AB25" s="84"/>
      <c r="AC25" s="89"/>
      <c r="AD25" s="89"/>
      <c r="AE25" s="89"/>
      <c r="AF25" s="90"/>
      <c r="AG25" s="90"/>
      <c r="AH25" s="90"/>
      <c r="AI25" s="242"/>
      <c r="AJ25" s="132"/>
      <c r="AK25" s="90"/>
      <c r="AL25" s="90"/>
      <c r="AM25" s="90"/>
      <c r="AN25" s="90"/>
      <c r="AO25" s="367"/>
      <c r="AP25" s="367"/>
      <c r="AQ25" s="90"/>
      <c r="AR25" s="224"/>
      <c r="AS25" s="90"/>
      <c r="AT25" s="90"/>
      <c r="AU25" s="90"/>
      <c r="AV25" s="90"/>
      <c r="AW25" s="90"/>
      <c r="AX25" s="90"/>
      <c r="AY25" s="242"/>
      <c r="AZ25" s="242">
        <v>0</v>
      </c>
      <c r="BA25" s="242"/>
      <c r="BB25" s="242">
        <v>0</v>
      </c>
      <c r="BC25" s="242"/>
      <c r="BD25" s="242">
        <v>0</v>
      </c>
      <c r="BE25" s="242"/>
      <c r="BF25" s="242"/>
      <c r="BG25" s="242"/>
      <c r="BH25" s="242">
        <f t="shared" si="1"/>
        <v>0</v>
      </c>
      <c r="BI25" s="242">
        <f t="shared" si="0"/>
        <v>0</v>
      </c>
      <c r="BJ25" s="242">
        <f t="shared" si="0"/>
        <v>0</v>
      </c>
      <c r="BK25" s="242">
        <f t="shared" si="0"/>
        <v>0</v>
      </c>
      <c r="BL25" s="242">
        <f t="shared" si="0"/>
        <v>0</v>
      </c>
      <c r="BM25" s="242">
        <f t="shared" si="0"/>
        <v>0</v>
      </c>
      <c r="BN25" s="242">
        <f t="shared" si="0"/>
        <v>0</v>
      </c>
      <c r="BO25" s="242">
        <f t="shared" si="0"/>
        <v>0</v>
      </c>
      <c r="BP25" s="113">
        <f t="shared" si="3"/>
        <v>0</v>
      </c>
    </row>
    <row r="26" spans="1:79" s="20" customFormat="1" ht="15.75" thickTop="1" thickBot="1">
      <c r="A26" s="215">
        <v>12</v>
      </c>
      <c r="B26" s="366">
        <v>341204301</v>
      </c>
      <c r="C26" s="370" t="s">
        <v>269</v>
      </c>
      <c r="D26" s="98">
        <v>1.5</v>
      </c>
      <c r="E26" s="98">
        <v>1</v>
      </c>
      <c r="F26" s="98">
        <v>0.5</v>
      </c>
      <c r="G26" s="98">
        <v>1</v>
      </c>
      <c r="H26" s="98">
        <v>2</v>
      </c>
      <c r="I26" s="90"/>
      <c r="J26" s="90"/>
      <c r="K26" s="133"/>
      <c r="L26" s="98">
        <v>0</v>
      </c>
      <c r="M26" s="98">
        <v>0</v>
      </c>
      <c r="N26" s="98">
        <v>0</v>
      </c>
      <c r="O26" s="98">
        <v>0.5</v>
      </c>
      <c r="P26" s="98">
        <v>0.5</v>
      </c>
      <c r="Q26" s="89"/>
      <c r="R26" s="89"/>
      <c r="S26" s="133"/>
      <c r="T26" s="242">
        <v>1</v>
      </c>
      <c r="U26" s="98"/>
      <c r="V26" s="112"/>
      <c r="W26" s="436">
        <v>0</v>
      </c>
      <c r="X26" s="242"/>
      <c r="Y26" s="89"/>
      <c r="Z26" s="89"/>
      <c r="AA26" s="133"/>
      <c r="AB26" s="84"/>
      <c r="AC26" s="89"/>
      <c r="AD26" s="89"/>
      <c r="AE26" s="89"/>
      <c r="AF26" s="90"/>
      <c r="AG26" s="90"/>
      <c r="AH26" s="90"/>
      <c r="AI26" s="242">
        <v>4</v>
      </c>
      <c r="AJ26" s="132"/>
      <c r="AK26" s="90"/>
      <c r="AL26" s="90"/>
      <c r="AM26" s="90"/>
      <c r="AN26" s="90"/>
      <c r="AO26" s="367">
        <v>1</v>
      </c>
      <c r="AP26" s="367">
        <v>1</v>
      </c>
      <c r="AQ26" s="90"/>
      <c r="AR26" s="224"/>
      <c r="AS26" s="90"/>
      <c r="AT26" s="90"/>
      <c r="AU26" s="90"/>
      <c r="AV26" s="90"/>
      <c r="AW26" s="90"/>
      <c r="AX26" s="90"/>
      <c r="AY26" s="242">
        <v>13</v>
      </c>
      <c r="AZ26" s="242">
        <v>8</v>
      </c>
      <c r="BA26" s="242"/>
      <c r="BB26" s="242">
        <v>3</v>
      </c>
      <c r="BC26" s="242"/>
      <c r="BD26" s="242">
        <v>5</v>
      </c>
      <c r="BE26" s="242"/>
      <c r="BF26" s="242"/>
      <c r="BG26" s="242"/>
      <c r="BH26" s="242">
        <f t="shared" si="1"/>
        <v>10.5</v>
      </c>
      <c r="BI26" s="242">
        <f t="shared" si="0"/>
        <v>1</v>
      </c>
      <c r="BJ26" s="242">
        <f t="shared" si="0"/>
        <v>3.5</v>
      </c>
      <c r="BK26" s="242">
        <f t="shared" si="0"/>
        <v>1.5</v>
      </c>
      <c r="BL26" s="242">
        <f t="shared" si="0"/>
        <v>7.5</v>
      </c>
      <c r="BM26" s="242">
        <f t="shared" si="0"/>
        <v>1</v>
      </c>
      <c r="BN26" s="242">
        <f t="shared" si="0"/>
        <v>1</v>
      </c>
      <c r="BO26" s="242">
        <f t="shared" si="0"/>
        <v>17</v>
      </c>
      <c r="BP26" s="113">
        <f t="shared" si="3"/>
        <v>43</v>
      </c>
      <c r="BQ26" s="694" t="s">
        <v>71</v>
      </c>
      <c r="BR26" s="695"/>
      <c r="BS26" s="695"/>
      <c r="BT26" s="695"/>
      <c r="BU26" s="695"/>
      <c r="BV26" s="695"/>
      <c r="BW26" s="418"/>
      <c r="BX26" s="695" t="s">
        <v>72</v>
      </c>
      <c r="BY26" s="695"/>
      <c r="BZ26" s="695"/>
      <c r="CA26" s="698"/>
    </row>
    <row r="27" spans="1:79" s="20" customFormat="1" ht="15.75" thickTop="1" thickBot="1">
      <c r="A27" s="215">
        <v>13</v>
      </c>
      <c r="B27" s="366">
        <v>341204326</v>
      </c>
      <c r="C27" s="370" t="s">
        <v>152</v>
      </c>
      <c r="D27" s="98">
        <v>1</v>
      </c>
      <c r="E27" s="98">
        <v>0.5</v>
      </c>
      <c r="F27" s="98">
        <v>1.5</v>
      </c>
      <c r="G27" s="98">
        <v>0.5</v>
      </c>
      <c r="H27" s="98">
        <v>1</v>
      </c>
      <c r="I27" s="99"/>
      <c r="J27" s="99"/>
      <c r="K27" s="217"/>
      <c r="L27" s="98">
        <v>1</v>
      </c>
      <c r="M27" s="98">
        <v>1.5</v>
      </c>
      <c r="N27" s="98">
        <v>1</v>
      </c>
      <c r="O27" s="98">
        <v>0</v>
      </c>
      <c r="P27" s="98">
        <v>1</v>
      </c>
      <c r="Q27" s="89"/>
      <c r="R27" s="89"/>
      <c r="S27" s="133"/>
      <c r="T27" s="242">
        <v>1</v>
      </c>
      <c r="U27" s="84"/>
      <c r="V27" s="89"/>
      <c r="W27" s="436">
        <v>1</v>
      </c>
      <c r="X27" s="242"/>
      <c r="Y27" s="89"/>
      <c r="Z27" s="89"/>
      <c r="AA27" s="133"/>
      <c r="AB27" s="84"/>
      <c r="AC27" s="89"/>
      <c r="AD27" s="89"/>
      <c r="AE27" s="89"/>
      <c r="AF27" s="90"/>
      <c r="AG27" s="90"/>
      <c r="AH27" s="90"/>
      <c r="AI27" s="242">
        <v>3</v>
      </c>
      <c r="AJ27" s="132"/>
      <c r="AK27" s="90"/>
      <c r="AL27" s="90"/>
      <c r="AM27" s="90"/>
      <c r="AN27" s="90"/>
      <c r="AO27" s="367">
        <v>1</v>
      </c>
      <c r="AP27" s="367">
        <v>1</v>
      </c>
      <c r="AQ27" s="90"/>
      <c r="AR27" s="224"/>
      <c r="AS27" s="90"/>
      <c r="AT27" s="90"/>
      <c r="AU27" s="90"/>
      <c r="AV27" s="90"/>
      <c r="AW27" s="90"/>
      <c r="AX27" s="90"/>
      <c r="AY27" s="242">
        <v>14.5</v>
      </c>
      <c r="AZ27" s="242">
        <v>9.5</v>
      </c>
      <c r="BA27" s="242"/>
      <c r="BB27" s="242">
        <v>2</v>
      </c>
      <c r="BC27" s="242"/>
      <c r="BD27" s="242">
        <v>8</v>
      </c>
      <c r="BE27" s="242"/>
      <c r="BF27" s="242"/>
      <c r="BG27" s="242"/>
      <c r="BH27" s="242">
        <f t="shared" si="1"/>
        <v>12.5</v>
      </c>
      <c r="BI27" s="242">
        <f t="shared" si="0"/>
        <v>2</v>
      </c>
      <c r="BJ27" s="242">
        <f t="shared" si="0"/>
        <v>4.5</v>
      </c>
      <c r="BK27" s="242">
        <f t="shared" si="0"/>
        <v>1.5</v>
      </c>
      <c r="BL27" s="242">
        <f t="shared" si="0"/>
        <v>10</v>
      </c>
      <c r="BM27" s="242">
        <f t="shared" si="0"/>
        <v>1</v>
      </c>
      <c r="BN27" s="242">
        <f t="shared" si="0"/>
        <v>1</v>
      </c>
      <c r="BO27" s="242">
        <f t="shared" si="0"/>
        <v>17.5</v>
      </c>
      <c r="BP27" s="113">
        <f t="shared" si="3"/>
        <v>50</v>
      </c>
      <c r="BQ27" s="696"/>
      <c r="BR27" s="697"/>
      <c r="BS27" s="697"/>
      <c r="BT27" s="697"/>
      <c r="BU27" s="697"/>
      <c r="BV27" s="697"/>
      <c r="BW27" s="419"/>
      <c r="BX27" s="697"/>
      <c r="BY27" s="697"/>
      <c r="BZ27" s="697"/>
      <c r="CA27" s="699"/>
    </row>
    <row r="28" spans="1:79" s="20" customFormat="1" ht="15.75" thickTop="1" thickBot="1">
      <c r="A28" s="215">
        <v>14</v>
      </c>
      <c r="B28" s="366">
        <v>341204511</v>
      </c>
      <c r="C28" s="370" t="s">
        <v>505</v>
      </c>
      <c r="D28" s="98">
        <v>2</v>
      </c>
      <c r="E28" s="98">
        <v>1</v>
      </c>
      <c r="F28" s="98">
        <v>2</v>
      </c>
      <c r="G28" s="98">
        <v>0.5</v>
      </c>
      <c r="H28" s="98">
        <v>2</v>
      </c>
      <c r="I28" s="90"/>
      <c r="J28" s="90"/>
      <c r="K28" s="133"/>
      <c r="L28" s="98">
        <v>2</v>
      </c>
      <c r="M28" s="98">
        <v>2</v>
      </c>
      <c r="N28" s="98">
        <v>1</v>
      </c>
      <c r="O28" s="98">
        <v>1</v>
      </c>
      <c r="P28" s="98">
        <v>3</v>
      </c>
      <c r="Q28" s="89"/>
      <c r="R28" s="89"/>
      <c r="S28" s="133"/>
      <c r="T28" s="242">
        <v>1</v>
      </c>
      <c r="U28" s="84"/>
      <c r="V28" s="89"/>
      <c r="W28" s="436">
        <v>0.5</v>
      </c>
      <c r="X28" s="242"/>
      <c r="Y28" s="89"/>
      <c r="Z28" s="89"/>
      <c r="AA28" s="133"/>
      <c r="AB28" s="84"/>
      <c r="AC28" s="89"/>
      <c r="AD28" s="89"/>
      <c r="AE28" s="89"/>
      <c r="AF28" s="90"/>
      <c r="AG28" s="90"/>
      <c r="AH28" s="90"/>
      <c r="AI28" s="242">
        <v>4</v>
      </c>
      <c r="AJ28" s="132"/>
      <c r="AK28" s="90"/>
      <c r="AL28" s="90"/>
      <c r="AM28" s="90"/>
      <c r="AN28" s="90"/>
      <c r="AO28" s="367">
        <v>1</v>
      </c>
      <c r="AP28" s="367">
        <v>1</v>
      </c>
      <c r="AQ28" s="90"/>
      <c r="AR28" s="224"/>
      <c r="AS28" s="90"/>
      <c r="AT28" s="90"/>
      <c r="AU28" s="90"/>
      <c r="AV28" s="90"/>
      <c r="AW28" s="90"/>
      <c r="AX28" s="90"/>
      <c r="AY28" s="242">
        <v>18.5</v>
      </c>
      <c r="AZ28" s="242">
        <v>12.5</v>
      </c>
      <c r="BA28" s="242"/>
      <c r="BB28" s="242">
        <v>8.5</v>
      </c>
      <c r="BC28" s="242"/>
      <c r="BD28" s="242">
        <v>18.5</v>
      </c>
      <c r="BE28" s="242"/>
      <c r="BF28" s="242"/>
      <c r="BG28" s="242"/>
      <c r="BH28" s="242">
        <f t="shared" si="1"/>
        <v>17.5</v>
      </c>
      <c r="BI28" s="242">
        <f t="shared" si="0"/>
        <v>3</v>
      </c>
      <c r="BJ28" s="242">
        <f t="shared" si="0"/>
        <v>11.5</v>
      </c>
      <c r="BK28" s="242">
        <f t="shared" si="0"/>
        <v>2</v>
      </c>
      <c r="BL28" s="242">
        <f t="shared" si="0"/>
        <v>23.5</v>
      </c>
      <c r="BM28" s="242">
        <f t="shared" si="0"/>
        <v>1</v>
      </c>
      <c r="BN28" s="242">
        <f t="shared" si="0"/>
        <v>1</v>
      </c>
      <c r="BO28" s="242">
        <f t="shared" si="0"/>
        <v>22.5</v>
      </c>
      <c r="BP28" s="113">
        <f t="shared" si="3"/>
        <v>82</v>
      </c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</row>
    <row r="29" spans="1:79" s="20" customFormat="1" ht="15.75" thickTop="1" thickBot="1">
      <c r="A29" s="215">
        <v>15</v>
      </c>
      <c r="B29" s="366">
        <v>341204650</v>
      </c>
      <c r="C29" s="370" t="s">
        <v>156</v>
      </c>
      <c r="D29" s="98">
        <v>1.5</v>
      </c>
      <c r="E29" s="98">
        <v>0.5</v>
      </c>
      <c r="F29" s="98">
        <v>1</v>
      </c>
      <c r="G29" s="98">
        <v>1.5</v>
      </c>
      <c r="H29" s="98">
        <v>2</v>
      </c>
      <c r="I29" s="90"/>
      <c r="J29" s="90"/>
      <c r="K29" s="133"/>
      <c r="L29" s="98">
        <v>0</v>
      </c>
      <c r="M29" s="98">
        <v>2</v>
      </c>
      <c r="N29" s="98">
        <v>0</v>
      </c>
      <c r="O29" s="98">
        <v>0</v>
      </c>
      <c r="P29" s="98">
        <v>0.5</v>
      </c>
      <c r="Q29" s="89"/>
      <c r="R29" s="89"/>
      <c r="S29" s="133"/>
      <c r="T29" s="242">
        <v>1</v>
      </c>
      <c r="U29" s="98"/>
      <c r="V29" s="112"/>
      <c r="W29" s="436">
        <v>1</v>
      </c>
      <c r="X29" s="242"/>
      <c r="Y29" s="89"/>
      <c r="Z29" s="89"/>
      <c r="AA29" s="133"/>
      <c r="AB29" s="84"/>
      <c r="AC29" s="89"/>
      <c r="AD29" s="89"/>
      <c r="AE29" s="89"/>
      <c r="AF29" s="90"/>
      <c r="AG29" s="90"/>
      <c r="AH29" s="90"/>
      <c r="AI29" s="242">
        <v>5</v>
      </c>
      <c r="AJ29" s="132"/>
      <c r="AK29" s="90"/>
      <c r="AL29" s="90"/>
      <c r="AM29" s="90"/>
      <c r="AN29" s="90"/>
      <c r="AO29" s="367">
        <v>1</v>
      </c>
      <c r="AP29" s="367">
        <v>2</v>
      </c>
      <c r="AQ29" s="90"/>
      <c r="AR29" s="224"/>
      <c r="AS29" s="90"/>
      <c r="AT29" s="90"/>
      <c r="AU29" s="90"/>
      <c r="AV29" s="90"/>
      <c r="AW29" s="90"/>
      <c r="AX29" s="90"/>
      <c r="AY29" s="242">
        <v>14</v>
      </c>
      <c r="AZ29" s="242">
        <v>18</v>
      </c>
      <c r="BA29" s="242"/>
      <c r="BB29" s="242">
        <v>5</v>
      </c>
      <c r="BC29" s="242"/>
      <c r="BD29" s="242">
        <v>4</v>
      </c>
      <c r="BE29" s="242"/>
      <c r="BF29" s="242"/>
      <c r="BG29" s="242"/>
      <c r="BH29" s="242">
        <f t="shared" si="1"/>
        <v>20.5</v>
      </c>
      <c r="BI29" s="242">
        <f t="shared" si="0"/>
        <v>2.5</v>
      </c>
      <c r="BJ29" s="242">
        <f t="shared" si="0"/>
        <v>6</v>
      </c>
      <c r="BK29" s="242">
        <f t="shared" si="0"/>
        <v>2.5</v>
      </c>
      <c r="BL29" s="242">
        <f t="shared" si="0"/>
        <v>6.5</v>
      </c>
      <c r="BM29" s="242">
        <f t="shared" si="0"/>
        <v>1</v>
      </c>
      <c r="BN29" s="242">
        <f t="shared" si="0"/>
        <v>2</v>
      </c>
      <c r="BO29" s="242">
        <f t="shared" si="0"/>
        <v>19</v>
      </c>
      <c r="BP29" s="113">
        <f t="shared" si="3"/>
        <v>60</v>
      </c>
      <c r="BQ29" s="674"/>
      <c r="BR29" s="675"/>
      <c r="BS29" s="675"/>
      <c r="BT29" s="675"/>
      <c r="BU29" s="675"/>
      <c r="BV29" s="675"/>
      <c r="BW29" s="675"/>
      <c r="BX29" s="675"/>
      <c r="BY29" s="675"/>
      <c r="BZ29" s="675"/>
      <c r="CA29" s="676"/>
    </row>
    <row r="30" spans="1:79" s="20" customFormat="1" ht="15.75" thickTop="1" thickBot="1">
      <c r="A30" s="215">
        <v>16</v>
      </c>
      <c r="B30" s="366">
        <v>341205000</v>
      </c>
      <c r="C30" s="370" t="s">
        <v>601</v>
      </c>
      <c r="D30" s="98">
        <v>2</v>
      </c>
      <c r="E30" s="98">
        <v>0.5</v>
      </c>
      <c r="F30" s="98">
        <v>1.5</v>
      </c>
      <c r="G30" s="98">
        <v>0</v>
      </c>
      <c r="H30" s="98">
        <v>2</v>
      </c>
      <c r="I30" s="90"/>
      <c r="J30" s="90"/>
      <c r="K30" s="133"/>
      <c r="L30" s="98">
        <v>1.5</v>
      </c>
      <c r="M30" s="98">
        <v>1</v>
      </c>
      <c r="N30" s="98">
        <v>1</v>
      </c>
      <c r="O30" s="98">
        <v>0.5</v>
      </c>
      <c r="P30" s="98">
        <v>2.5</v>
      </c>
      <c r="Q30" s="89"/>
      <c r="R30" s="89"/>
      <c r="S30" s="133"/>
      <c r="T30" s="242">
        <v>1</v>
      </c>
      <c r="U30" s="98"/>
      <c r="V30" s="112"/>
      <c r="W30" s="436">
        <v>1</v>
      </c>
      <c r="X30" s="242"/>
      <c r="Y30" s="89"/>
      <c r="Z30" s="89"/>
      <c r="AA30" s="133"/>
      <c r="AB30" s="84"/>
      <c r="AC30" s="89"/>
      <c r="AD30" s="89"/>
      <c r="AE30" s="89"/>
      <c r="AF30" s="90"/>
      <c r="AG30" s="90"/>
      <c r="AH30" s="90"/>
      <c r="AI30" s="242">
        <v>5</v>
      </c>
      <c r="AJ30" s="132"/>
      <c r="AK30" s="90"/>
      <c r="AL30" s="90"/>
      <c r="AM30" s="90"/>
      <c r="AN30" s="90"/>
      <c r="AO30" s="367">
        <v>1</v>
      </c>
      <c r="AP30" s="367">
        <v>1.5</v>
      </c>
      <c r="AQ30" s="90"/>
      <c r="AR30" s="224"/>
      <c r="AS30" s="90"/>
      <c r="AT30" s="90"/>
      <c r="AU30" s="90"/>
      <c r="AV30" s="90"/>
      <c r="AW30" s="90"/>
      <c r="AX30" s="90"/>
      <c r="AY30" s="242">
        <v>12</v>
      </c>
      <c r="AZ30" s="242">
        <v>10.5</v>
      </c>
      <c r="BA30" s="242"/>
      <c r="BB30" s="242">
        <v>6</v>
      </c>
      <c r="BC30" s="242"/>
      <c r="BD30" s="242">
        <v>10.5</v>
      </c>
      <c r="BE30" s="242"/>
      <c r="BF30" s="242"/>
      <c r="BG30" s="242"/>
      <c r="BH30" s="242">
        <f t="shared" si="1"/>
        <v>15</v>
      </c>
      <c r="BI30" s="242">
        <f t="shared" si="0"/>
        <v>1.5</v>
      </c>
      <c r="BJ30" s="242">
        <f t="shared" si="0"/>
        <v>8.5</v>
      </c>
      <c r="BK30" s="242">
        <f t="shared" si="0"/>
        <v>1.5</v>
      </c>
      <c r="BL30" s="242">
        <f t="shared" si="0"/>
        <v>15</v>
      </c>
      <c r="BM30" s="242">
        <f t="shared" si="0"/>
        <v>1</v>
      </c>
      <c r="BN30" s="242">
        <f t="shared" si="0"/>
        <v>1.5</v>
      </c>
      <c r="BO30" s="242">
        <f t="shared" si="0"/>
        <v>17</v>
      </c>
      <c r="BP30" s="113">
        <f t="shared" si="3"/>
        <v>61</v>
      </c>
      <c r="BQ30" s="677"/>
      <c r="BR30" s="678"/>
      <c r="BS30" s="678"/>
      <c r="BT30" s="678"/>
      <c r="BU30" s="678"/>
      <c r="BV30" s="678"/>
      <c r="BW30" s="678"/>
      <c r="BX30" s="678"/>
      <c r="BY30" s="678"/>
      <c r="BZ30" s="678"/>
      <c r="CA30" s="679"/>
    </row>
    <row r="31" spans="1:79" s="20" customFormat="1" ht="15.75" thickTop="1" thickBot="1">
      <c r="A31" s="215">
        <v>17</v>
      </c>
      <c r="B31" s="366">
        <v>341205393</v>
      </c>
      <c r="C31" s="370" t="s">
        <v>630</v>
      </c>
      <c r="D31" s="98">
        <v>2</v>
      </c>
      <c r="E31" s="98">
        <v>1</v>
      </c>
      <c r="F31" s="98">
        <v>0</v>
      </c>
      <c r="G31" s="98">
        <v>1.5</v>
      </c>
      <c r="H31" s="98">
        <v>2</v>
      </c>
      <c r="I31" s="90"/>
      <c r="J31" s="90"/>
      <c r="K31" s="133"/>
      <c r="L31" s="98">
        <v>0.5</v>
      </c>
      <c r="M31" s="98">
        <v>0</v>
      </c>
      <c r="N31" s="98">
        <v>0</v>
      </c>
      <c r="O31" s="98">
        <v>0.5</v>
      </c>
      <c r="P31" s="98">
        <v>1.5</v>
      </c>
      <c r="Q31" s="89"/>
      <c r="R31" s="89"/>
      <c r="S31" s="133"/>
      <c r="T31" s="242">
        <v>1</v>
      </c>
      <c r="U31" s="98"/>
      <c r="V31" s="112"/>
      <c r="W31" s="436">
        <v>1</v>
      </c>
      <c r="X31" s="242"/>
      <c r="Y31" s="89"/>
      <c r="Z31" s="89"/>
      <c r="AA31" s="133"/>
      <c r="AB31" s="84"/>
      <c r="AC31" s="89"/>
      <c r="AD31" s="89"/>
      <c r="AE31" s="89"/>
      <c r="AF31" s="90"/>
      <c r="AG31" s="90"/>
      <c r="AH31" s="90"/>
      <c r="AI31" s="242">
        <v>3</v>
      </c>
      <c r="AJ31" s="132"/>
      <c r="AK31" s="90"/>
      <c r="AL31" s="90"/>
      <c r="AM31" s="90"/>
      <c r="AN31" s="90"/>
      <c r="AO31" s="367">
        <v>1</v>
      </c>
      <c r="AP31" s="367">
        <v>1</v>
      </c>
      <c r="AQ31" s="90"/>
      <c r="AR31" s="224"/>
      <c r="AS31" s="90"/>
      <c r="AT31" s="90"/>
      <c r="AU31" s="90"/>
      <c r="AV31" s="90"/>
      <c r="AW31" s="90"/>
      <c r="AX31" s="90"/>
      <c r="AY31" s="242">
        <v>16.5</v>
      </c>
      <c r="AZ31" s="242">
        <v>12</v>
      </c>
      <c r="BA31" s="242"/>
      <c r="BB31" s="242">
        <v>3</v>
      </c>
      <c r="BC31" s="242"/>
      <c r="BD31" s="242">
        <v>7.5</v>
      </c>
      <c r="BE31" s="242"/>
      <c r="BF31" s="242"/>
      <c r="BG31" s="242"/>
      <c r="BH31" s="242">
        <f t="shared" si="1"/>
        <v>15.5</v>
      </c>
      <c r="BI31" s="242">
        <f t="shared" si="1"/>
        <v>1</v>
      </c>
      <c r="BJ31" s="242">
        <f t="shared" si="1"/>
        <v>3</v>
      </c>
      <c r="BK31" s="242">
        <f t="shared" si="1"/>
        <v>3</v>
      </c>
      <c r="BL31" s="242">
        <f t="shared" si="1"/>
        <v>11</v>
      </c>
      <c r="BM31" s="242">
        <f t="shared" si="1"/>
        <v>1</v>
      </c>
      <c r="BN31" s="242">
        <f t="shared" si="1"/>
        <v>1</v>
      </c>
      <c r="BO31" s="242">
        <f t="shared" si="1"/>
        <v>19.5</v>
      </c>
      <c r="BP31" s="113">
        <f t="shared" si="3"/>
        <v>55</v>
      </c>
      <c r="BQ31" s="677"/>
      <c r="BR31" s="678"/>
      <c r="BS31" s="678"/>
      <c r="BT31" s="678"/>
      <c r="BU31" s="678"/>
      <c r="BV31" s="678"/>
      <c r="BW31" s="678"/>
      <c r="BX31" s="678"/>
      <c r="BY31" s="678"/>
      <c r="BZ31" s="678"/>
      <c r="CA31" s="679"/>
    </row>
    <row r="32" spans="1:79" s="20" customFormat="1" ht="15.75" thickTop="1" thickBot="1">
      <c r="A32" s="215">
        <v>18</v>
      </c>
      <c r="B32" s="366">
        <v>341206076</v>
      </c>
      <c r="C32" s="370" t="s">
        <v>631</v>
      </c>
      <c r="D32" s="98">
        <v>1.5</v>
      </c>
      <c r="E32" s="98">
        <v>0.5</v>
      </c>
      <c r="F32" s="98">
        <v>2.5</v>
      </c>
      <c r="G32" s="98">
        <v>1.5</v>
      </c>
      <c r="H32" s="98">
        <v>2</v>
      </c>
      <c r="I32" s="99"/>
      <c r="J32" s="99"/>
      <c r="K32" s="217"/>
      <c r="L32" s="98">
        <v>1.5</v>
      </c>
      <c r="M32" s="98">
        <v>0.5</v>
      </c>
      <c r="N32" s="98">
        <v>0.5</v>
      </c>
      <c r="O32" s="98">
        <v>0.5</v>
      </c>
      <c r="P32" s="98">
        <v>2.5</v>
      </c>
      <c r="Q32" s="89"/>
      <c r="R32" s="89"/>
      <c r="S32" s="133"/>
      <c r="T32" s="242">
        <v>1</v>
      </c>
      <c r="U32" s="84"/>
      <c r="V32" s="89"/>
      <c r="W32" s="436">
        <v>1</v>
      </c>
      <c r="X32" s="242"/>
      <c r="Y32" s="89"/>
      <c r="Z32" s="89"/>
      <c r="AA32" s="133"/>
      <c r="AB32" s="84"/>
      <c r="AC32" s="89"/>
      <c r="AD32" s="89"/>
      <c r="AE32" s="89"/>
      <c r="AF32" s="90"/>
      <c r="AG32" s="90"/>
      <c r="AH32" s="90"/>
      <c r="AI32" s="242">
        <v>4.5</v>
      </c>
      <c r="AJ32" s="132"/>
      <c r="AK32" s="90"/>
      <c r="AL32" s="90"/>
      <c r="AM32" s="90"/>
      <c r="AN32" s="90"/>
      <c r="AO32" s="367">
        <v>1</v>
      </c>
      <c r="AP32" s="367">
        <v>1</v>
      </c>
      <c r="AQ32" s="90"/>
      <c r="AR32" s="224"/>
      <c r="AS32" s="90"/>
      <c r="AT32" s="90"/>
      <c r="AU32" s="90"/>
      <c r="AV32" s="90"/>
      <c r="AW32" s="90"/>
      <c r="AX32" s="90"/>
      <c r="AY32" s="242">
        <v>18</v>
      </c>
      <c r="AZ32" s="242">
        <v>15.5</v>
      </c>
      <c r="BA32" s="242"/>
      <c r="BB32" s="242">
        <v>8.5</v>
      </c>
      <c r="BC32" s="242"/>
      <c r="BD32" s="242">
        <v>20</v>
      </c>
      <c r="BE32" s="242"/>
      <c r="BF32" s="242"/>
      <c r="BG32" s="242"/>
      <c r="BH32" s="242">
        <f t="shared" si="1"/>
        <v>19.5</v>
      </c>
      <c r="BI32" s="242">
        <f t="shared" si="1"/>
        <v>1</v>
      </c>
      <c r="BJ32" s="242">
        <f t="shared" si="1"/>
        <v>11.5</v>
      </c>
      <c r="BK32" s="242">
        <f t="shared" si="1"/>
        <v>3</v>
      </c>
      <c r="BL32" s="242">
        <f t="shared" si="1"/>
        <v>24.5</v>
      </c>
      <c r="BM32" s="242">
        <f t="shared" si="1"/>
        <v>1</v>
      </c>
      <c r="BN32" s="242">
        <f t="shared" si="1"/>
        <v>1</v>
      </c>
      <c r="BO32" s="242">
        <f t="shared" si="1"/>
        <v>22.5</v>
      </c>
      <c r="BP32" s="113">
        <f t="shared" si="3"/>
        <v>84</v>
      </c>
      <c r="BQ32" s="677"/>
      <c r="BR32" s="678"/>
      <c r="BS32" s="678"/>
      <c r="BT32" s="678"/>
      <c r="BU32" s="678"/>
      <c r="BV32" s="678"/>
      <c r="BW32" s="678"/>
      <c r="BX32" s="678"/>
      <c r="BY32" s="678"/>
      <c r="BZ32" s="678"/>
      <c r="CA32" s="679"/>
    </row>
    <row r="33" spans="1:80" s="20" customFormat="1" ht="15.75" thickTop="1" thickBot="1">
      <c r="A33" s="215">
        <v>19</v>
      </c>
      <c r="B33" s="366">
        <v>342206888</v>
      </c>
      <c r="C33" s="370" t="s">
        <v>603</v>
      </c>
      <c r="D33" s="98">
        <v>2</v>
      </c>
      <c r="E33" s="98">
        <v>2</v>
      </c>
      <c r="F33" s="98">
        <v>1</v>
      </c>
      <c r="G33" s="98">
        <v>2</v>
      </c>
      <c r="H33" s="98">
        <v>2</v>
      </c>
      <c r="I33" s="90"/>
      <c r="J33" s="90"/>
      <c r="K33" s="133"/>
      <c r="L33" s="98">
        <v>1.5</v>
      </c>
      <c r="M33" s="98">
        <v>1.5</v>
      </c>
      <c r="N33" s="98">
        <v>1</v>
      </c>
      <c r="O33" s="98">
        <v>0.5</v>
      </c>
      <c r="P33" s="98">
        <v>3</v>
      </c>
      <c r="Q33" s="89"/>
      <c r="R33" s="89"/>
      <c r="S33" s="133"/>
      <c r="T33" s="242">
        <v>1</v>
      </c>
      <c r="U33" s="84"/>
      <c r="V33" s="89"/>
      <c r="W33" s="436">
        <v>1</v>
      </c>
      <c r="X33" s="242"/>
      <c r="Y33" s="89"/>
      <c r="Z33" s="89"/>
      <c r="AA33" s="133"/>
      <c r="AB33" s="84"/>
      <c r="AC33" s="89"/>
      <c r="AD33" s="89"/>
      <c r="AE33" s="89"/>
      <c r="AF33" s="90"/>
      <c r="AG33" s="90"/>
      <c r="AH33" s="90"/>
      <c r="AI33" s="242">
        <v>5</v>
      </c>
      <c r="AJ33" s="132"/>
      <c r="AK33" s="90"/>
      <c r="AL33" s="90"/>
      <c r="AM33" s="90"/>
      <c r="AN33" s="90"/>
      <c r="AO33" s="367">
        <v>1</v>
      </c>
      <c r="AP33" s="367">
        <v>1.5</v>
      </c>
      <c r="AQ33" s="90"/>
      <c r="AR33" s="224"/>
      <c r="AS33" s="90"/>
      <c r="AT33" s="90"/>
      <c r="AU33" s="90"/>
      <c r="AV33" s="90"/>
      <c r="AW33" s="90"/>
      <c r="AX33" s="90"/>
      <c r="AY33" s="242">
        <v>17</v>
      </c>
      <c r="AZ33" s="242">
        <v>15.5</v>
      </c>
      <c r="BA33" s="242"/>
      <c r="BB33" s="242">
        <v>7.5</v>
      </c>
      <c r="BC33" s="242"/>
      <c r="BD33" s="242">
        <v>20</v>
      </c>
      <c r="BE33" s="242"/>
      <c r="BF33" s="242"/>
      <c r="BG33" s="242"/>
      <c r="BH33" s="242">
        <f t="shared" si="1"/>
        <v>20</v>
      </c>
      <c r="BI33" s="242">
        <f t="shared" si="1"/>
        <v>3.5</v>
      </c>
      <c r="BJ33" s="242">
        <f t="shared" si="1"/>
        <v>9.5</v>
      </c>
      <c r="BK33" s="242">
        <f t="shared" si="1"/>
        <v>3.5</v>
      </c>
      <c r="BL33" s="242">
        <f t="shared" si="1"/>
        <v>25</v>
      </c>
      <c r="BM33" s="242">
        <f t="shared" si="1"/>
        <v>1</v>
      </c>
      <c r="BN33" s="242">
        <f t="shared" si="1"/>
        <v>1.5</v>
      </c>
      <c r="BO33" s="242">
        <f t="shared" si="1"/>
        <v>22</v>
      </c>
      <c r="BP33" s="113">
        <f t="shared" si="3"/>
        <v>86</v>
      </c>
      <c r="BQ33" s="677"/>
      <c r="BR33" s="678"/>
      <c r="BS33" s="678"/>
      <c r="BT33" s="678"/>
      <c r="BU33" s="678"/>
      <c r="BV33" s="678"/>
      <c r="BW33" s="678"/>
      <c r="BX33" s="678"/>
      <c r="BY33" s="678"/>
      <c r="BZ33" s="678"/>
      <c r="CA33" s="679"/>
    </row>
    <row r="34" spans="1:80" s="20" customFormat="1" ht="15.75" thickTop="1" thickBot="1">
      <c r="A34" s="215">
        <v>20</v>
      </c>
      <c r="B34" s="366">
        <v>342206929</v>
      </c>
      <c r="C34" s="370" t="s">
        <v>632</v>
      </c>
      <c r="D34" s="98">
        <v>2</v>
      </c>
      <c r="E34" s="98">
        <v>1</v>
      </c>
      <c r="F34" s="98">
        <v>1.5</v>
      </c>
      <c r="G34" s="98">
        <v>1</v>
      </c>
      <c r="H34" s="98">
        <v>1.5</v>
      </c>
      <c r="I34" s="90"/>
      <c r="J34" s="90"/>
      <c r="K34" s="133"/>
      <c r="L34" s="98">
        <v>1.5</v>
      </c>
      <c r="M34" s="98">
        <v>1.5</v>
      </c>
      <c r="N34" s="98">
        <v>0.5</v>
      </c>
      <c r="O34" s="98">
        <v>0.5</v>
      </c>
      <c r="P34" s="98">
        <v>1.5</v>
      </c>
      <c r="Q34" s="89"/>
      <c r="R34" s="89"/>
      <c r="S34" s="133"/>
      <c r="T34" s="242">
        <v>1</v>
      </c>
      <c r="U34" s="98"/>
      <c r="V34" s="112"/>
      <c r="W34" s="436">
        <v>1</v>
      </c>
      <c r="X34" s="242"/>
      <c r="Y34" s="89"/>
      <c r="Z34" s="89"/>
      <c r="AA34" s="133"/>
      <c r="AB34" s="84"/>
      <c r="AC34" s="89"/>
      <c r="AD34" s="89"/>
      <c r="AE34" s="89"/>
      <c r="AF34" s="90"/>
      <c r="AG34" s="90"/>
      <c r="AH34" s="90"/>
      <c r="AI34" s="242">
        <v>3</v>
      </c>
      <c r="AJ34" s="132"/>
      <c r="AK34" s="90"/>
      <c r="AL34" s="90"/>
      <c r="AM34" s="90"/>
      <c r="AN34" s="90"/>
      <c r="AO34" s="367">
        <v>1</v>
      </c>
      <c r="AP34" s="367">
        <v>1.5</v>
      </c>
      <c r="AQ34" s="90"/>
      <c r="AR34" s="224"/>
      <c r="AS34" s="90"/>
      <c r="AT34" s="90"/>
      <c r="AU34" s="90"/>
      <c r="AV34" s="90"/>
      <c r="AW34" s="90"/>
      <c r="AX34" s="90"/>
      <c r="AY34" s="242">
        <v>12.5</v>
      </c>
      <c r="AZ34" s="242">
        <v>11</v>
      </c>
      <c r="BA34" s="242"/>
      <c r="BB34" s="242">
        <v>1.5</v>
      </c>
      <c r="BC34" s="242"/>
      <c r="BD34" s="242">
        <v>10</v>
      </c>
      <c r="BE34" s="242"/>
      <c r="BF34" s="242"/>
      <c r="BG34" s="242"/>
      <c r="BH34" s="242">
        <f t="shared" si="1"/>
        <v>15.5</v>
      </c>
      <c r="BI34" s="242">
        <f t="shared" si="1"/>
        <v>2.5</v>
      </c>
      <c r="BJ34" s="242">
        <f t="shared" si="1"/>
        <v>3.5</v>
      </c>
      <c r="BK34" s="242">
        <f t="shared" si="1"/>
        <v>2.5</v>
      </c>
      <c r="BL34" s="242">
        <f t="shared" si="1"/>
        <v>13</v>
      </c>
      <c r="BM34" s="242">
        <f t="shared" si="1"/>
        <v>1</v>
      </c>
      <c r="BN34" s="242">
        <f t="shared" si="1"/>
        <v>1.5</v>
      </c>
      <c r="BO34" s="242">
        <f t="shared" si="1"/>
        <v>15.5</v>
      </c>
      <c r="BP34" s="113">
        <f t="shared" si="3"/>
        <v>55</v>
      </c>
      <c r="BQ34" s="677"/>
      <c r="BR34" s="678"/>
      <c r="BS34" s="678"/>
      <c r="BT34" s="678"/>
      <c r="BU34" s="678"/>
      <c r="BV34" s="678"/>
      <c r="BW34" s="678"/>
      <c r="BX34" s="678"/>
      <c r="BY34" s="678"/>
      <c r="BZ34" s="678"/>
      <c r="CA34" s="679"/>
    </row>
    <row r="35" spans="1:80" s="20" customFormat="1" ht="15.75" thickTop="1" thickBot="1">
      <c r="A35" s="215">
        <v>21</v>
      </c>
      <c r="B35" s="366">
        <v>342207095</v>
      </c>
      <c r="C35" s="370" t="s">
        <v>604</v>
      </c>
      <c r="D35" s="98">
        <v>2</v>
      </c>
      <c r="E35" s="98">
        <v>0.5</v>
      </c>
      <c r="F35" s="98">
        <v>3</v>
      </c>
      <c r="G35" s="98">
        <v>2</v>
      </c>
      <c r="H35" s="98">
        <v>2</v>
      </c>
      <c r="I35" s="90"/>
      <c r="J35" s="90"/>
      <c r="K35" s="133"/>
      <c r="L35" s="98">
        <v>2</v>
      </c>
      <c r="M35" s="98">
        <v>2.5</v>
      </c>
      <c r="N35" s="98">
        <v>1</v>
      </c>
      <c r="O35" s="98">
        <v>1</v>
      </c>
      <c r="P35" s="98">
        <v>3</v>
      </c>
      <c r="Q35" s="89"/>
      <c r="R35" s="89"/>
      <c r="S35" s="133"/>
      <c r="T35" s="242">
        <v>1</v>
      </c>
      <c r="U35" s="98"/>
      <c r="V35" s="112"/>
      <c r="W35" s="436">
        <v>1</v>
      </c>
      <c r="X35" s="242"/>
      <c r="Y35" s="89"/>
      <c r="Z35" s="89"/>
      <c r="AA35" s="133"/>
      <c r="AB35" s="84"/>
      <c r="AC35" s="89"/>
      <c r="AD35" s="89"/>
      <c r="AE35" s="89"/>
      <c r="AF35" s="90"/>
      <c r="AG35" s="90"/>
      <c r="AH35" s="90"/>
      <c r="AI35" s="242">
        <v>5</v>
      </c>
      <c r="AJ35" s="132"/>
      <c r="AK35" s="90"/>
      <c r="AL35" s="90"/>
      <c r="AM35" s="90"/>
      <c r="AN35" s="90"/>
      <c r="AO35" s="367">
        <v>1</v>
      </c>
      <c r="AP35" s="367">
        <v>2</v>
      </c>
      <c r="AQ35" s="90"/>
      <c r="AR35" s="224"/>
      <c r="AS35" s="90"/>
      <c r="AT35" s="90"/>
      <c r="AU35" s="90"/>
      <c r="AV35" s="90"/>
      <c r="AW35" s="90"/>
      <c r="AX35" s="90"/>
      <c r="AY35" s="242">
        <v>20</v>
      </c>
      <c r="AZ35" s="242">
        <v>17</v>
      </c>
      <c r="BA35" s="242"/>
      <c r="BB35" s="242">
        <v>9</v>
      </c>
      <c r="BC35" s="242"/>
      <c r="BD35" s="242">
        <v>20</v>
      </c>
      <c r="BE35" s="242"/>
      <c r="BF35" s="242"/>
      <c r="BG35" s="242"/>
      <c r="BH35" s="242">
        <f t="shared" si="1"/>
        <v>22</v>
      </c>
      <c r="BI35" s="242">
        <f t="shared" si="1"/>
        <v>3</v>
      </c>
      <c r="BJ35" s="242">
        <f t="shared" si="1"/>
        <v>13</v>
      </c>
      <c r="BK35" s="242">
        <f t="shared" si="1"/>
        <v>4</v>
      </c>
      <c r="BL35" s="242">
        <f t="shared" si="1"/>
        <v>25</v>
      </c>
      <c r="BM35" s="242">
        <f t="shared" si="1"/>
        <v>1</v>
      </c>
      <c r="BN35" s="242">
        <f t="shared" si="1"/>
        <v>2</v>
      </c>
      <c r="BO35" s="242">
        <f t="shared" si="1"/>
        <v>25</v>
      </c>
      <c r="BP35" s="113">
        <f t="shared" si="3"/>
        <v>95</v>
      </c>
      <c r="BQ35" s="677"/>
      <c r="BR35" s="678"/>
      <c r="BS35" s="678"/>
      <c r="BT35" s="678"/>
      <c r="BU35" s="678"/>
      <c r="BV35" s="678"/>
      <c r="BW35" s="678"/>
      <c r="BX35" s="678"/>
      <c r="BY35" s="678"/>
      <c r="BZ35" s="678"/>
      <c r="CA35" s="679"/>
    </row>
    <row r="36" spans="1:80" s="20" customFormat="1" ht="15.75" thickTop="1" thickBot="1">
      <c r="A36" s="215">
        <v>22</v>
      </c>
      <c r="B36" s="366">
        <v>351205399</v>
      </c>
      <c r="C36" s="370" t="s">
        <v>519</v>
      </c>
      <c r="D36" s="98">
        <v>2</v>
      </c>
      <c r="E36" s="98">
        <v>0.5</v>
      </c>
      <c r="F36" s="98">
        <v>0</v>
      </c>
      <c r="G36" s="98">
        <v>1</v>
      </c>
      <c r="H36" s="98">
        <v>2</v>
      </c>
      <c r="I36" s="90"/>
      <c r="J36" s="90"/>
      <c r="K36" s="133"/>
      <c r="L36" s="98">
        <v>1.5</v>
      </c>
      <c r="M36" s="98">
        <v>1.5</v>
      </c>
      <c r="N36" s="98">
        <v>0</v>
      </c>
      <c r="O36" s="98">
        <v>0.5</v>
      </c>
      <c r="P36" s="98">
        <v>3</v>
      </c>
      <c r="Q36" s="89"/>
      <c r="R36" s="89"/>
      <c r="S36" s="133"/>
      <c r="T36" s="242">
        <v>1</v>
      </c>
      <c r="U36" s="98"/>
      <c r="V36" s="112"/>
      <c r="W36" s="436">
        <v>1</v>
      </c>
      <c r="X36" s="242"/>
      <c r="Y36" s="89"/>
      <c r="Z36" s="89"/>
      <c r="AA36" s="133"/>
      <c r="AB36" s="84"/>
      <c r="AC36" s="89"/>
      <c r="AD36" s="89"/>
      <c r="AE36" s="89"/>
      <c r="AF36" s="90"/>
      <c r="AG36" s="90"/>
      <c r="AH36" s="90"/>
      <c r="AI36" s="242">
        <v>4</v>
      </c>
      <c r="AJ36" s="132"/>
      <c r="AK36" s="90"/>
      <c r="AL36" s="90"/>
      <c r="AM36" s="90"/>
      <c r="AN36" s="90"/>
      <c r="AO36" s="367">
        <v>1</v>
      </c>
      <c r="AP36" s="367">
        <v>1</v>
      </c>
      <c r="AQ36" s="90"/>
      <c r="AR36" s="224"/>
      <c r="AS36" s="90"/>
      <c r="AT36" s="90"/>
      <c r="AU36" s="90"/>
      <c r="AV36" s="90"/>
      <c r="AW36" s="90"/>
      <c r="AX36" s="90"/>
      <c r="AY36" s="242">
        <v>12.5</v>
      </c>
      <c r="AZ36" s="242">
        <v>10.5</v>
      </c>
      <c r="BA36" s="242"/>
      <c r="BB36" s="242">
        <v>8.5</v>
      </c>
      <c r="BC36" s="242"/>
      <c r="BD36" s="242">
        <v>10.5</v>
      </c>
      <c r="BE36" s="242"/>
      <c r="BF36" s="242"/>
      <c r="BG36" s="242"/>
      <c r="BH36" s="242">
        <f t="shared" si="1"/>
        <v>15</v>
      </c>
      <c r="BI36" s="242">
        <f t="shared" si="1"/>
        <v>2</v>
      </c>
      <c r="BJ36" s="242">
        <f t="shared" si="1"/>
        <v>8.5</v>
      </c>
      <c r="BK36" s="242">
        <f t="shared" si="1"/>
        <v>2.5</v>
      </c>
      <c r="BL36" s="242">
        <f t="shared" si="1"/>
        <v>15.5</v>
      </c>
      <c r="BM36" s="242">
        <f t="shared" si="1"/>
        <v>1</v>
      </c>
      <c r="BN36" s="242">
        <f t="shared" si="1"/>
        <v>1</v>
      </c>
      <c r="BO36" s="242">
        <f t="shared" si="1"/>
        <v>16.5</v>
      </c>
      <c r="BP36" s="113">
        <f t="shared" si="3"/>
        <v>62</v>
      </c>
      <c r="BQ36" s="677"/>
      <c r="BR36" s="678"/>
      <c r="BS36" s="678"/>
      <c r="BT36" s="678"/>
      <c r="BU36" s="678"/>
      <c r="BV36" s="678"/>
      <c r="BW36" s="678"/>
      <c r="BX36" s="678"/>
      <c r="BY36" s="678"/>
      <c r="BZ36" s="678"/>
      <c r="CA36" s="679"/>
      <c r="CB36" s="185"/>
    </row>
    <row r="37" spans="1:80" s="20" customFormat="1" ht="15.75" thickTop="1" thickBot="1">
      <c r="A37" s="215">
        <v>23</v>
      </c>
      <c r="B37" s="366">
        <v>351205501</v>
      </c>
      <c r="C37" s="370" t="s">
        <v>521</v>
      </c>
      <c r="D37" s="98">
        <v>2</v>
      </c>
      <c r="E37" s="98">
        <v>1</v>
      </c>
      <c r="F37" s="98">
        <v>2.5</v>
      </c>
      <c r="G37" s="98">
        <v>1.5</v>
      </c>
      <c r="H37" s="98">
        <v>2</v>
      </c>
      <c r="I37" s="99"/>
      <c r="J37" s="99"/>
      <c r="K37" s="217"/>
      <c r="L37" s="98">
        <v>2</v>
      </c>
      <c r="M37" s="98">
        <v>1.5</v>
      </c>
      <c r="N37" s="98">
        <v>1</v>
      </c>
      <c r="O37" s="98">
        <v>1</v>
      </c>
      <c r="P37" s="98">
        <v>3</v>
      </c>
      <c r="Q37" s="89"/>
      <c r="R37" s="89"/>
      <c r="S37" s="133"/>
      <c r="T37" s="242">
        <v>1</v>
      </c>
      <c r="U37" s="84"/>
      <c r="V37" s="89"/>
      <c r="W37" s="436">
        <v>1</v>
      </c>
      <c r="X37" s="242"/>
      <c r="Y37" s="89"/>
      <c r="Z37" s="89"/>
      <c r="AA37" s="133"/>
      <c r="AB37" s="84"/>
      <c r="AC37" s="89"/>
      <c r="AD37" s="89"/>
      <c r="AE37" s="89"/>
      <c r="AF37" s="90"/>
      <c r="AG37" s="90"/>
      <c r="AH37" s="90"/>
      <c r="AI37" s="242">
        <v>3</v>
      </c>
      <c r="AJ37" s="132"/>
      <c r="AK37" s="90"/>
      <c r="AL37" s="90"/>
      <c r="AM37" s="90"/>
      <c r="AN37" s="90"/>
      <c r="AO37" s="367">
        <v>1</v>
      </c>
      <c r="AP37" s="367">
        <v>1.5</v>
      </c>
      <c r="AQ37" s="90"/>
      <c r="AR37" s="224"/>
      <c r="AS37" s="90"/>
      <c r="AT37" s="90"/>
      <c r="AU37" s="90"/>
      <c r="AV37" s="90"/>
      <c r="AW37" s="90"/>
      <c r="AX37" s="90"/>
      <c r="AY37" s="242">
        <v>17.5</v>
      </c>
      <c r="AZ37" s="242">
        <v>15</v>
      </c>
      <c r="BA37" s="242"/>
      <c r="BB37" s="242">
        <v>7.5</v>
      </c>
      <c r="BC37" s="242"/>
      <c r="BD37" s="242">
        <v>17</v>
      </c>
      <c r="BE37" s="242"/>
      <c r="BF37" s="242"/>
      <c r="BG37" s="242"/>
      <c r="BH37" s="242">
        <f t="shared" si="1"/>
        <v>20</v>
      </c>
      <c r="BI37" s="242">
        <f t="shared" si="1"/>
        <v>2.5</v>
      </c>
      <c r="BJ37" s="242">
        <f t="shared" si="1"/>
        <v>11</v>
      </c>
      <c r="BK37" s="242">
        <f t="shared" si="1"/>
        <v>3.5</v>
      </c>
      <c r="BL37" s="242">
        <f t="shared" si="1"/>
        <v>22</v>
      </c>
      <c r="BM37" s="242">
        <f t="shared" si="1"/>
        <v>1</v>
      </c>
      <c r="BN37" s="242">
        <f t="shared" si="1"/>
        <v>1.5</v>
      </c>
      <c r="BO37" s="242">
        <f t="shared" si="1"/>
        <v>20.5</v>
      </c>
      <c r="BP37" s="113">
        <f t="shared" si="3"/>
        <v>82</v>
      </c>
      <c r="BQ37" s="677"/>
      <c r="BR37" s="678"/>
      <c r="BS37" s="678"/>
      <c r="BT37" s="678"/>
      <c r="BU37" s="678"/>
      <c r="BV37" s="678"/>
      <c r="BW37" s="678"/>
      <c r="BX37" s="678"/>
      <c r="BY37" s="678"/>
      <c r="BZ37" s="678"/>
      <c r="CA37" s="679"/>
      <c r="CB37" s="185"/>
    </row>
    <row r="38" spans="1:80" s="20" customFormat="1" ht="15.75" thickTop="1" thickBot="1">
      <c r="A38" s="215">
        <v>24</v>
      </c>
      <c r="B38" s="366"/>
      <c r="C38" s="370"/>
      <c r="D38" s="98"/>
      <c r="E38" s="98"/>
      <c r="F38" s="98"/>
      <c r="G38" s="98"/>
      <c r="H38" s="98"/>
      <c r="I38" s="90"/>
      <c r="J38" s="90"/>
      <c r="K38" s="133"/>
      <c r="L38" s="98"/>
      <c r="M38" s="98"/>
      <c r="N38" s="98"/>
      <c r="O38" s="98"/>
      <c r="P38" s="98"/>
      <c r="Q38" s="89"/>
      <c r="R38" s="89"/>
      <c r="S38" s="133"/>
      <c r="T38" s="242"/>
      <c r="U38" s="84"/>
      <c r="V38" s="89"/>
      <c r="W38" s="436"/>
      <c r="X38" s="242"/>
      <c r="Y38" s="89"/>
      <c r="Z38" s="89"/>
      <c r="AA38" s="133"/>
      <c r="AB38" s="84"/>
      <c r="AC38" s="89"/>
      <c r="AD38" s="89"/>
      <c r="AE38" s="89"/>
      <c r="AF38" s="90"/>
      <c r="AG38" s="90"/>
      <c r="AH38" s="90"/>
      <c r="AI38" s="242"/>
      <c r="AJ38" s="132"/>
      <c r="AK38" s="90"/>
      <c r="AL38" s="90"/>
      <c r="AM38" s="90"/>
      <c r="AN38" s="90"/>
      <c r="AO38" s="177"/>
      <c r="AP38" s="177"/>
      <c r="AQ38" s="90"/>
      <c r="AR38" s="224"/>
      <c r="AS38" s="90"/>
      <c r="AT38" s="90"/>
      <c r="AU38" s="90"/>
      <c r="AV38" s="90"/>
      <c r="AW38" s="90"/>
      <c r="AX38" s="90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113">
        <f t="shared" si="3"/>
        <v>0</v>
      </c>
      <c r="BQ38" s="677"/>
      <c r="BR38" s="678"/>
      <c r="BS38" s="678"/>
      <c r="BT38" s="678"/>
      <c r="BU38" s="678"/>
      <c r="BV38" s="678"/>
      <c r="BW38" s="678"/>
      <c r="BX38" s="678"/>
      <c r="BY38" s="678"/>
      <c r="BZ38" s="678"/>
      <c r="CA38" s="679"/>
      <c r="CB38" s="185"/>
    </row>
    <row r="39" spans="1:80" s="20" customFormat="1" thickTop="1" thickBot="1">
      <c r="A39" s="700" t="s">
        <v>115</v>
      </c>
      <c r="B39" s="701"/>
      <c r="C39" s="702"/>
      <c r="D39" s="187" t="e">
        <f>(SUM(D15:D31))/CB53</f>
        <v>#DIV/0!</v>
      </c>
      <c r="E39" s="187">
        <f t="shared" ref="E39:AJ39" si="5">(SUM(E15:E31))/$BW$10</f>
        <v>0.47727272727272729</v>
      </c>
      <c r="F39" s="187">
        <f t="shared" si="5"/>
        <v>0.68181818181818177</v>
      </c>
      <c r="G39" s="187">
        <f t="shared" si="5"/>
        <v>0.43181818181818182</v>
      </c>
      <c r="H39" s="187">
        <f t="shared" si="5"/>
        <v>1.2045454545454546</v>
      </c>
      <c r="I39" s="187">
        <f t="shared" si="5"/>
        <v>0</v>
      </c>
      <c r="J39" s="187">
        <f t="shared" si="5"/>
        <v>0</v>
      </c>
      <c r="K39" s="187">
        <f t="shared" si="5"/>
        <v>0</v>
      </c>
      <c r="L39" s="188">
        <f t="shared" si="5"/>
        <v>0.75</v>
      </c>
      <c r="M39" s="188">
        <f t="shared" si="5"/>
        <v>0.70454545454545459</v>
      </c>
      <c r="N39" s="188">
        <f t="shared" si="5"/>
        <v>0.36363636363636365</v>
      </c>
      <c r="O39" s="188">
        <f t="shared" si="5"/>
        <v>0.29545454545454547</v>
      </c>
      <c r="P39" s="188">
        <f t="shared" si="5"/>
        <v>1.1590909090909092</v>
      </c>
      <c r="Q39" s="188">
        <f t="shared" si="5"/>
        <v>0</v>
      </c>
      <c r="R39" s="188">
        <f t="shared" si="5"/>
        <v>0</v>
      </c>
      <c r="S39" s="188">
        <f t="shared" si="5"/>
        <v>0</v>
      </c>
      <c r="T39" s="188">
        <f t="shared" si="5"/>
        <v>0.54545454545454541</v>
      </c>
      <c r="U39" s="188">
        <f t="shared" si="5"/>
        <v>0</v>
      </c>
      <c r="V39" s="188">
        <f t="shared" si="5"/>
        <v>0</v>
      </c>
      <c r="W39" s="188">
        <f t="shared" si="5"/>
        <v>0.45454545454545453</v>
      </c>
      <c r="X39" s="188">
        <f t="shared" si="5"/>
        <v>0</v>
      </c>
      <c r="Y39" s="188">
        <f t="shared" si="5"/>
        <v>0</v>
      </c>
      <c r="Z39" s="188">
        <f t="shared" si="5"/>
        <v>0</v>
      </c>
      <c r="AA39" s="188">
        <f t="shared" si="5"/>
        <v>0</v>
      </c>
      <c r="AB39" s="188">
        <f t="shared" si="5"/>
        <v>0</v>
      </c>
      <c r="AC39" s="188">
        <f t="shared" si="5"/>
        <v>0</v>
      </c>
      <c r="AD39" s="188">
        <f t="shared" si="5"/>
        <v>0</v>
      </c>
      <c r="AE39" s="188">
        <f t="shared" si="5"/>
        <v>0</v>
      </c>
      <c r="AF39" s="188">
        <f t="shared" si="5"/>
        <v>0</v>
      </c>
      <c r="AG39" s="188">
        <f t="shared" si="5"/>
        <v>0</v>
      </c>
      <c r="AH39" s="188">
        <f t="shared" si="5"/>
        <v>0</v>
      </c>
      <c r="AI39" s="188">
        <f t="shared" si="5"/>
        <v>3.2727272727272729</v>
      </c>
      <c r="AJ39" s="188">
        <f t="shared" si="5"/>
        <v>0</v>
      </c>
      <c r="AK39" s="188">
        <f t="shared" ref="AK39:BG39" si="6">(SUM(AK15:AK31))/$BW$10</f>
        <v>0</v>
      </c>
      <c r="AL39" s="188">
        <f t="shared" si="6"/>
        <v>0</v>
      </c>
      <c r="AM39" s="188">
        <f t="shared" si="6"/>
        <v>0</v>
      </c>
      <c r="AN39" s="188">
        <f t="shared" si="6"/>
        <v>0</v>
      </c>
      <c r="AO39" s="188">
        <f t="shared" si="6"/>
        <v>0.61363636363636365</v>
      </c>
      <c r="AP39" s="188">
        <f t="shared" si="6"/>
        <v>0.90909090909090906</v>
      </c>
      <c r="AQ39" s="188">
        <f t="shared" si="6"/>
        <v>0</v>
      </c>
      <c r="AR39" s="188">
        <f t="shared" si="6"/>
        <v>0</v>
      </c>
      <c r="AS39" s="188">
        <f t="shared" si="6"/>
        <v>0</v>
      </c>
      <c r="AT39" s="188">
        <f t="shared" si="6"/>
        <v>0</v>
      </c>
      <c r="AU39" s="188">
        <f t="shared" si="6"/>
        <v>0</v>
      </c>
      <c r="AV39" s="188">
        <f t="shared" si="6"/>
        <v>0</v>
      </c>
      <c r="AW39" s="188">
        <f t="shared" si="6"/>
        <v>0</v>
      </c>
      <c r="AX39" s="188">
        <f t="shared" si="6"/>
        <v>0</v>
      </c>
      <c r="AY39" s="188">
        <f t="shared" si="6"/>
        <v>10.5</v>
      </c>
      <c r="AZ39" s="188">
        <f t="shared" si="6"/>
        <v>7.9545454545454541</v>
      </c>
      <c r="BA39" s="188">
        <f t="shared" si="6"/>
        <v>0</v>
      </c>
      <c r="BB39" s="188">
        <f t="shared" si="6"/>
        <v>3.2045454545454546</v>
      </c>
      <c r="BC39" s="188">
        <f t="shared" si="6"/>
        <v>0</v>
      </c>
      <c r="BD39" s="188">
        <f t="shared" si="6"/>
        <v>5.8409090909090908</v>
      </c>
      <c r="BE39" s="188">
        <f t="shared" si="6"/>
        <v>0</v>
      </c>
      <c r="BF39" s="188">
        <f t="shared" si="6"/>
        <v>0</v>
      </c>
      <c r="BG39" s="188">
        <f t="shared" si="6"/>
        <v>0</v>
      </c>
      <c r="BH39" s="190">
        <f t="shared" ref="BH39:BO39" si="7">(SUM(BH15:BH38))/$BW$10</f>
        <v>15.522727272727273</v>
      </c>
      <c r="BI39" s="190">
        <f t="shared" si="7"/>
        <v>1.8409090909090908</v>
      </c>
      <c r="BJ39" s="190">
        <f t="shared" si="7"/>
        <v>6.8409090909090908</v>
      </c>
      <c r="BK39" s="190">
        <f t="shared" si="7"/>
        <v>2.0454545454545454</v>
      </c>
      <c r="BL39" s="190">
        <f t="shared" si="7"/>
        <v>13.886363636363637</v>
      </c>
      <c r="BM39" s="190">
        <f t="shared" si="7"/>
        <v>0.88636363636363635</v>
      </c>
      <c r="BN39" s="190">
        <f t="shared" si="7"/>
        <v>1.2954545454545454</v>
      </c>
      <c r="BO39" s="190">
        <f t="shared" si="7"/>
        <v>19.318181818181817</v>
      </c>
      <c r="BP39" s="113"/>
      <c r="BQ39" s="677"/>
      <c r="BR39" s="678"/>
      <c r="BS39" s="678"/>
      <c r="BT39" s="678"/>
      <c r="BU39" s="678"/>
      <c r="BV39" s="678"/>
      <c r="BW39" s="678"/>
      <c r="BX39" s="678"/>
      <c r="BY39" s="678"/>
      <c r="BZ39" s="678"/>
      <c r="CA39" s="679"/>
    </row>
    <row r="40" spans="1:80" s="20" customFormat="1" thickTop="1" thickBot="1">
      <c r="A40" s="703" t="s">
        <v>116</v>
      </c>
      <c r="B40" s="704"/>
      <c r="C40" s="705"/>
      <c r="D40" s="191" t="e">
        <f t="shared" ref="D40:K40" si="8">D39/BR19</f>
        <v>#DIV/0!</v>
      </c>
      <c r="E40" s="191">
        <f t="shared" si="8"/>
        <v>0.47727272727272729</v>
      </c>
      <c r="F40" s="191">
        <f t="shared" si="8"/>
        <v>0.22727272727272727</v>
      </c>
      <c r="G40" s="191">
        <f t="shared" si="8"/>
        <v>0.21590909090909091</v>
      </c>
      <c r="H40" s="191">
        <f t="shared" si="8"/>
        <v>0.60227272727272729</v>
      </c>
      <c r="I40" s="191" t="e">
        <f t="shared" si="8"/>
        <v>#DIV/0!</v>
      </c>
      <c r="J40" s="191" t="e">
        <f t="shared" si="8"/>
        <v>#DIV/0!</v>
      </c>
      <c r="K40" s="191" t="e">
        <f t="shared" si="8"/>
        <v>#DIV/0!</v>
      </c>
      <c r="L40" s="191">
        <f t="shared" ref="L40:S40" si="9">L39/BR20</f>
        <v>0.375</v>
      </c>
      <c r="M40" s="191">
        <f t="shared" si="9"/>
        <v>0.23484848484848486</v>
      </c>
      <c r="N40" s="191">
        <f t="shared" si="9"/>
        <v>0.36363636363636365</v>
      </c>
      <c r="O40" s="191">
        <f t="shared" si="9"/>
        <v>0.29545454545454547</v>
      </c>
      <c r="P40" s="191">
        <f t="shared" si="9"/>
        <v>0.38636363636363641</v>
      </c>
      <c r="Q40" s="191" t="e">
        <f t="shared" si="9"/>
        <v>#DIV/0!</v>
      </c>
      <c r="R40" s="191" t="e">
        <f t="shared" si="9"/>
        <v>#DIV/0!</v>
      </c>
      <c r="S40" s="191" t="e">
        <f t="shared" si="9"/>
        <v>#DIV/0!</v>
      </c>
      <c r="T40" s="191">
        <f t="shared" ref="T40:AA40" si="10">T39/BR16</f>
        <v>0.54545454545454541</v>
      </c>
      <c r="U40" s="191" t="e">
        <f t="shared" si="10"/>
        <v>#DIV/0!</v>
      </c>
      <c r="V40" s="191" t="e">
        <f t="shared" si="10"/>
        <v>#DIV/0!</v>
      </c>
      <c r="W40" s="191">
        <f t="shared" si="10"/>
        <v>0.45454545454545453</v>
      </c>
      <c r="X40" s="191">
        <f t="shared" si="10"/>
        <v>0</v>
      </c>
      <c r="Y40" s="191" t="e">
        <f t="shared" si="10"/>
        <v>#DIV/0!</v>
      </c>
      <c r="Z40" s="191" t="e">
        <f t="shared" si="10"/>
        <v>#DIV/0!</v>
      </c>
      <c r="AA40" s="191" t="e">
        <f t="shared" si="10"/>
        <v>#DIV/0!</v>
      </c>
      <c r="AB40" s="192" t="e">
        <f t="shared" ref="AB40:AI40" si="11">AB39/BR17</f>
        <v>#DIV/0!</v>
      </c>
      <c r="AC40" s="192" t="e">
        <f t="shared" si="11"/>
        <v>#DIV/0!</v>
      </c>
      <c r="AD40" s="192" t="e">
        <f t="shared" si="11"/>
        <v>#DIV/0!</v>
      </c>
      <c r="AE40" s="192" t="e">
        <f t="shared" si="11"/>
        <v>#DIV/0!</v>
      </c>
      <c r="AF40" s="192" t="e">
        <f t="shared" si="11"/>
        <v>#DIV/0!</v>
      </c>
      <c r="AG40" s="192" t="e">
        <f t="shared" si="11"/>
        <v>#DIV/0!</v>
      </c>
      <c r="AH40" s="192" t="e">
        <f t="shared" si="11"/>
        <v>#DIV/0!</v>
      </c>
      <c r="AI40" s="192">
        <f t="shared" si="11"/>
        <v>0.81818181818181823</v>
      </c>
      <c r="AJ40" s="193" t="e">
        <f t="shared" ref="AJ40:AQ40" si="12">AJ39/BR18</f>
        <v>#DIV/0!</v>
      </c>
      <c r="AK40" s="193" t="e">
        <f t="shared" si="12"/>
        <v>#DIV/0!</v>
      </c>
      <c r="AL40" s="193" t="e">
        <f t="shared" si="12"/>
        <v>#DIV/0!</v>
      </c>
      <c r="AM40" s="193" t="e">
        <f t="shared" si="12"/>
        <v>#DIV/0!</v>
      </c>
      <c r="AN40" s="193" t="e">
        <f t="shared" si="12"/>
        <v>#DIV/0!</v>
      </c>
      <c r="AO40" s="193">
        <f t="shared" si="12"/>
        <v>0.61363636363636365</v>
      </c>
      <c r="AP40" s="193">
        <f t="shared" si="12"/>
        <v>0.45454545454545453</v>
      </c>
      <c r="AQ40" s="193" t="e">
        <f t="shared" si="12"/>
        <v>#DIV/0!</v>
      </c>
      <c r="AR40" s="194" t="e">
        <f t="shared" ref="AR40:AY40" si="13">AR39/BR21</f>
        <v>#DIV/0!</v>
      </c>
      <c r="AS40" s="194" t="e">
        <f t="shared" si="13"/>
        <v>#DIV/0!</v>
      </c>
      <c r="AT40" s="194" t="e">
        <f t="shared" si="13"/>
        <v>#DIV/0!</v>
      </c>
      <c r="AU40" s="194" t="e">
        <f t="shared" si="13"/>
        <v>#DIV/0!</v>
      </c>
      <c r="AV40" s="194" t="e">
        <f t="shared" si="13"/>
        <v>#DIV/0!</v>
      </c>
      <c r="AW40" s="194" t="e">
        <f t="shared" si="13"/>
        <v>#DIV/0!</v>
      </c>
      <c r="AX40" s="194" t="e">
        <f t="shared" si="13"/>
        <v>#DIV/0!</v>
      </c>
      <c r="AY40" s="194">
        <f t="shared" si="13"/>
        <v>0.52500000000000002</v>
      </c>
      <c r="AZ40" s="195">
        <f t="shared" ref="AZ40:BG40" si="14">AZ39/BR22</f>
        <v>0.31818181818181818</v>
      </c>
      <c r="BA40" s="195" t="e">
        <f t="shared" si="14"/>
        <v>#DIV/0!</v>
      </c>
      <c r="BB40" s="195">
        <f t="shared" si="14"/>
        <v>0.32045454545454544</v>
      </c>
      <c r="BC40" s="195" t="e">
        <f t="shared" si="14"/>
        <v>#DIV/0!</v>
      </c>
      <c r="BD40" s="195">
        <f t="shared" si="14"/>
        <v>0.3893939393939394</v>
      </c>
      <c r="BE40" s="195" t="e">
        <f t="shared" si="14"/>
        <v>#DIV/0!</v>
      </c>
      <c r="BF40" s="195" t="e">
        <f t="shared" si="14"/>
        <v>#DIV/0!</v>
      </c>
      <c r="BG40" s="195" t="e">
        <f t="shared" si="14"/>
        <v>#DIV/0!</v>
      </c>
      <c r="BH40" s="196">
        <f t="shared" ref="BH40:BO40" si="15">BH39/BR24</f>
        <v>0.51742424242424245</v>
      </c>
      <c r="BI40" s="196">
        <f t="shared" si="15"/>
        <v>0.46022727272727271</v>
      </c>
      <c r="BJ40" s="196" t="e">
        <f t="shared" si="15"/>
        <v>#DIV/0!</v>
      </c>
      <c r="BK40" s="196">
        <f t="shared" si="15"/>
        <v>0.51136363636363635</v>
      </c>
      <c r="BL40" s="196">
        <f t="shared" si="15"/>
        <v>0.66125541125541132</v>
      </c>
      <c r="BM40" s="196">
        <f t="shared" si="15"/>
        <v>0.88636363636363635</v>
      </c>
      <c r="BN40" s="196">
        <f t="shared" si="15"/>
        <v>0.64772727272727271</v>
      </c>
      <c r="BO40" s="196">
        <f t="shared" si="15"/>
        <v>0.80492424242424232</v>
      </c>
      <c r="BP40" s="197"/>
      <c r="BQ40" s="680"/>
      <c r="BR40" s="681"/>
      <c r="BS40" s="681"/>
      <c r="BT40" s="681"/>
      <c r="BU40" s="681"/>
      <c r="BV40" s="681"/>
      <c r="BW40" s="681"/>
      <c r="BX40" s="681"/>
      <c r="BY40" s="681"/>
      <c r="BZ40" s="681"/>
      <c r="CA40" s="682"/>
    </row>
    <row r="41" spans="1:80" s="20" customFormat="1" ht="13.5" thickTop="1">
      <c r="B41" s="198"/>
      <c r="M41" s="199"/>
      <c r="N41" s="199"/>
      <c r="BH41" s="200"/>
      <c r="BK41" s="201"/>
      <c r="BM41" s="201"/>
      <c r="BN41" s="201"/>
      <c r="BO41" s="201"/>
    </row>
    <row r="42" spans="1:80" s="20" customFormat="1" ht="12.75">
      <c r="A42" s="706" t="s">
        <v>117</v>
      </c>
      <c r="B42" s="706"/>
      <c r="C42" s="707"/>
      <c r="D42" s="707"/>
      <c r="E42" s="707"/>
      <c r="F42" s="707"/>
      <c r="G42" s="707"/>
      <c r="H42" s="707"/>
      <c r="I42" s="415"/>
      <c r="J42" s="415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706"/>
      <c r="Z42" s="706"/>
      <c r="AA42" s="706"/>
      <c r="AC42" s="204"/>
      <c r="AD42" s="204"/>
      <c r="AE42" s="709" t="s">
        <v>201</v>
      </c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09"/>
      <c r="AR42" s="709"/>
      <c r="AS42" s="709"/>
      <c r="AT42" s="709"/>
      <c r="AU42" s="709"/>
      <c r="AV42" s="709"/>
      <c r="AW42" s="709"/>
      <c r="AX42" s="709"/>
      <c r="AY42" s="709"/>
      <c r="AZ42" s="709"/>
      <c r="BA42" s="709"/>
      <c r="BB42" s="709"/>
      <c r="BC42" s="709"/>
      <c r="BD42" s="709"/>
      <c r="BE42" s="709"/>
      <c r="BF42" s="709"/>
      <c r="BG42" s="709"/>
      <c r="BH42" s="709"/>
      <c r="BI42" s="709"/>
      <c r="BJ42" s="709"/>
      <c r="BK42" s="709"/>
      <c r="BL42" s="709"/>
      <c r="BM42" s="709"/>
      <c r="BN42" s="709"/>
      <c r="BO42" s="709"/>
      <c r="BP42" s="708"/>
      <c r="BQ42" s="708"/>
      <c r="BR42" s="708"/>
      <c r="BS42" s="708"/>
      <c r="BT42" s="708"/>
      <c r="BU42" s="708"/>
      <c r="BV42" s="708"/>
      <c r="BW42" s="411"/>
      <c r="BX42" s="706" t="s">
        <v>120</v>
      </c>
      <c r="BY42" s="706"/>
      <c r="BZ42" s="706"/>
      <c r="CA42" s="706"/>
    </row>
    <row r="43" spans="1:80" s="20" customFormat="1" ht="12.75">
      <c r="B43" s="198"/>
    </row>
    <row r="44" spans="1:80" s="20" customFormat="1" ht="12.75">
      <c r="B44" s="412" t="s">
        <v>121</v>
      </c>
      <c r="H44" s="709" t="s">
        <v>122</v>
      </c>
      <c r="I44" s="709"/>
      <c r="J44" s="709"/>
      <c r="K44" s="709"/>
      <c r="L44" s="709"/>
      <c r="M44" s="709"/>
      <c r="N44" s="709"/>
      <c r="O44" s="709"/>
      <c r="P44" s="709"/>
      <c r="Q44" s="709"/>
      <c r="R44" s="709"/>
      <c r="S44" s="709"/>
      <c r="T44" s="709"/>
      <c r="U44" s="709"/>
      <c r="V44" s="709"/>
      <c r="W44" s="709"/>
      <c r="X44" s="709"/>
      <c r="Y44" s="709"/>
      <c r="Z44" s="709"/>
      <c r="AI44" s="710" t="s">
        <v>202</v>
      </c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710"/>
      <c r="BE44" s="710"/>
      <c r="BF44" s="710"/>
      <c r="BG44" s="710"/>
      <c r="BH44" s="710"/>
      <c r="BI44" s="710"/>
      <c r="BJ44" s="710"/>
      <c r="BK44" s="710"/>
      <c r="BL44" s="710"/>
      <c r="BM44" s="710"/>
      <c r="BN44" s="710"/>
      <c r="BO44" s="710"/>
      <c r="BV44" s="711" t="s">
        <v>124</v>
      </c>
      <c r="BW44" s="711"/>
      <c r="BX44" s="711"/>
      <c r="BY44" s="711"/>
      <c r="BZ44" s="711"/>
      <c r="CA44" s="204"/>
      <c r="CB44" s="204"/>
    </row>
    <row r="45" spans="1:80" s="20" customFormat="1" ht="12.75">
      <c r="B45" s="198"/>
    </row>
    <row r="46" spans="1:80" s="20" customFormat="1" ht="15" thickBot="1">
      <c r="B46" s="198"/>
      <c r="BP46" s="46"/>
      <c r="BQ46" s="46"/>
      <c r="BZ46"/>
    </row>
    <row r="47" spans="1:80" s="20" customFormat="1" ht="15" thickTop="1">
      <c r="B47" s="198"/>
      <c r="BP47" s="430"/>
      <c r="BQ47" s="430"/>
      <c r="BR47" s="207" t="str">
        <f>BR15</f>
        <v>a1</v>
      </c>
      <c r="BS47" s="207" t="str">
        <f t="shared" ref="BS47" si="16">BS15</f>
        <v>a2</v>
      </c>
      <c r="BT47" s="207" t="str">
        <f>BU15</f>
        <v>b1</v>
      </c>
      <c r="BU47" s="207" t="str">
        <f>BV15</f>
        <v>b2</v>
      </c>
      <c r="BV47" s="207" t="s">
        <v>17</v>
      </c>
      <c r="BW47" s="207" t="s">
        <v>18</v>
      </c>
      <c r="BX47" s="207" t="s">
        <v>21</v>
      </c>
      <c r="BY47"/>
      <c r="BZ47" s="208"/>
    </row>
    <row r="48" spans="1:80" s="20" customFormat="1">
      <c r="B48" s="198"/>
      <c r="BP48" s="209"/>
      <c r="BQ48" s="210"/>
      <c r="BR48" s="231">
        <v>0.2</v>
      </c>
      <c r="BS48" s="231">
        <v>0.2</v>
      </c>
      <c r="BT48" s="231">
        <v>0.2</v>
      </c>
      <c r="BU48" s="231">
        <v>0.2</v>
      </c>
      <c r="BV48" s="231">
        <v>0.2</v>
      </c>
      <c r="BW48" s="231">
        <v>0.2</v>
      </c>
      <c r="BX48" s="231">
        <v>0.2</v>
      </c>
      <c r="BY48"/>
    </row>
    <row r="49" spans="2:77" s="20" customFormat="1">
      <c r="B49" s="198"/>
      <c r="BP49" s="46"/>
      <c r="BQ49" s="212"/>
      <c r="BR49" s="231">
        <v>0.8</v>
      </c>
      <c r="BS49" s="231">
        <v>0.8</v>
      </c>
      <c r="BT49" s="231">
        <v>0.8</v>
      </c>
      <c r="BU49" s="231">
        <v>0.8</v>
      </c>
      <c r="BV49" s="231">
        <v>0.8</v>
      </c>
      <c r="BW49" s="231">
        <v>0.8</v>
      </c>
      <c r="BX49" s="231">
        <v>0.8</v>
      </c>
      <c r="BY49"/>
    </row>
    <row r="50" spans="2:77" s="20" customFormat="1" ht="15" customHeight="1" thickBot="1">
      <c r="B50" s="198"/>
      <c r="BM50"/>
      <c r="BR50" s="213">
        <f>BH40</f>
        <v>0.51742424242424245</v>
      </c>
      <c r="BS50" s="213">
        <f>BI40</f>
        <v>0.46022727272727271</v>
      </c>
      <c r="BT50" s="213">
        <f t="shared" ref="BT50:BX50" si="17">BK40</f>
        <v>0.51136363636363635</v>
      </c>
      <c r="BU50" s="213">
        <f t="shared" si="17"/>
        <v>0.66125541125541132</v>
      </c>
      <c r="BV50" s="213">
        <f t="shared" si="17"/>
        <v>0.88636363636363635</v>
      </c>
      <c r="BW50" s="213">
        <f t="shared" si="17"/>
        <v>0.64772727272727271</v>
      </c>
      <c r="BX50" s="213">
        <f t="shared" si="17"/>
        <v>0.80492424242424232</v>
      </c>
      <c r="BY50"/>
    </row>
    <row r="51" spans="2:77" s="11" customFormat="1" ht="12" thickTop="1">
      <c r="B51" s="214"/>
    </row>
  </sheetData>
  <protectedRanges>
    <protectedRange sqref="I21:K38 BP15:BP40 BG41 Q21:S38 AQ21:AX38 AJ21:AN38 U21:V38 Y21:AH38 B39:BO40" name="نطاق3"/>
    <protectedRange sqref="C42" name="نطاق4_1"/>
    <protectedRange sqref="C28:C38 BR50:BX50" name="نطاق3_1"/>
    <protectedRange sqref="C15 C21:C23" name="نطاق3_1_1"/>
    <protectedRange sqref="C17:C19" name="نطاق3_1_1_1"/>
    <protectedRange sqref="B15" name="نطاق3_1_2"/>
    <protectedRange sqref="I16:K20 E16:H38 D15:D38 Q16:S20 L16:P38 AQ16:AX20 AO16:AP38 AJ16:AN20 AI16:AI38 U16:V20 T16:T38 Y16:AH20 W16:X38 E15:BO15 AY16:BO38" name="نطاق3_2"/>
    <protectedRange sqref="C10" name="نطاق2_1_1"/>
  </protectedRanges>
  <mergeCells count="60">
    <mergeCell ref="BP42:BV42"/>
    <mergeCell ref="BX42:CA42"/>
    <mergeCell ref="H44:Z44"/>
    <mergeCell ref="AI44:BO44"/>
    <mergeCell ref="BV44:BZ44"/>
    <mergeCell ref="AE42:BO42"/>
    <mergeCell ref="A39:C39"/>
    <mergeCell ref="A40:C40"/>
    <mergeCell ref="A42:B42"/>
    <mergeCell ref="C42:H42"/>
    <mergeCell ref="K42:AA42"/>
    <mergeCell ref="BQ29:CA40"/>
    <mergeCell ref="BQ13:BV13"/>
    <mergeCell ref="BX13:CA13"/>
    <mergeCell ref="BZ16:CA16"/>
    <mergeCell ref="BZ19:CA19"/>
    <mergeCell ref="BZ20:CA20"/>
    <mergeCell ref="BZ21:CA21"/>
    <mergeCell ref="BZ22:CA22"/>
    <mergeCell ref="BZ23:CA23"/>
    <mergeCell ref="BZ24:CA24"/>
    <mergeCell ref="BQ26:BV27"/>
    <mergeCell ref="BX26:CA27"/>
    <mergeCell ref="D12:BO12"/>
    <mergeCell ref="BX12:CA12"/>
    <mergeCell ref="A13:A14"/>
    <mergeCell ref="B13:B14"/>
    <mergeCell ref="C13:C14"/>
    <mergeCell ref="D13:K13"/>
    <mergeCell ref="L13:S13"/>
    <mergeCell ref="T13:AA13"/>
    <mergeCell ref="AB13:AI13"/>
    <mergeCell ref="BH13:BO13"/>
    <mergeCell ref="A10:B10"/>
    <mergeCell ref="D10:G10"/>
    <mergeCell ref="H10:Q10"/>
    <mergeCell ref="BP10:BR10"/>
    <mergeCell ref="BY10:CA10"/>
    <mergeCell ref="A11:B11"/>
    <mergeCell ref="D11:AA11"/>
    <mergeCell ref="AB11:BO11"/>
    <mergeCell ref="BQ11:BV11"/>
    <mergeCell ref="BY11:CA11"/>
    <mergeCell ref="A5:CA5"/>
    <mergeCell ref="A6:CA6"/>
    <mergeCell ref="BP7:BP8"/>
    <mergeCell ref="T8:Y9"/>
    <mergeCell ref="AS8:AW9"/>
    <mergeCell ref="A9:B9"/>
    <mergeCell ref="D9:G9"/>
    <mergeCell ref="H9:Q9"/>
    <mergeCell ref="BP9:BR9"/>
    <mergeCell ref="BY9:CA9"/>
    <mergeCell ref="A1:H1"/>
    <mergeCell ref="Y1:AB3"/>
    <mergeCell ref="BP1:CA1"/>
    <mergeCell ref="A2:H2"/>
    <mergeCell ref="BP2:CA2"/>
    <mergeCell ref="A3:H3"/>
    <mergeCell ref="BP3:CA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51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10" width="5.25" customWidth="1"/>
    <col min="11" max="11" width="5.25" bestFit="1" customWidth="1"/>
    <col min="12" max="12" width="7" bestFit="1" customWidth="1"/>
    <col min="13" max="13" width="4.875" customWidth="1"/>
    <col min="14" max="14" width="4.125" customWidth="1"/>
    <col min="15" max="15" width="6.75" customWidth="1"/>
    <col min="16" max="16" width="7" bestFit="1" customWidth="1"/>
    <col min="17" max="17" width="5.875" bestFit="1" customWidth="1"/>
    <col min="18" max="18" width="5.875" customWidth="1"/>
    <col min="19" max="19" width="5.875" bestFit="1" customWidth="1"/>
    <col min="20" max="20" width="7" bestFit="1" customWidth="1"/>
    <col min="21" max="23" width="7" customWidth="1"/>
    <col min="24" max="24" width="5.875" bestFit="1" customWidth="1"/>
    <col min="25" max="25" width="7" bestFit="1" customWidth="1"/>
    <col min="26" max="26" width="7" customWidth="1"/>
    <col min="27" max="27" width="5.875" bestFit="1" customWidth="1"/>
    <col min="28" max="28" width="3.625" customWidth="1"/>
    <col min="29" max="30" width="5.875" bestFit="1" customWidth="1"/>
    <col min="31" max="34" width="5.875" customWidth="1"/>
    <col min="35" max="35" width="5.25" bestFit="1" customWidth="1"/>
    <col min="36" max="59" width="5.25" customWidth="1"/>
    <col min="60" max="63" width="4.25" bestFit="1" customWidth="1"/>
    <col min="64" max="64" width="5.125" bestFit="1" customWidth="1"/>
    <col min="65" max="65" width="4.25" bestFit="1" customWidth="1"/>
    <col min="66" max="66" width="4.25" customWidth="1"/>
    <col min="67" max="67" width="4.25" bestFit="1" customWidth="1"/>
    <col min="68" max="68" width="7.375" bestFit="1" customWidth="1"/>
    <col min="69" max="69" width="5.75" bestFit="1" customWidth="1"/>
    <col min="70" max="70" width="8" bestFit="1" customWidth="1"/>
    <col min="71" max="72" width="8" customWidth="1"/>
    <col min="73" max="73" width="5.25" bestFit="1" customWidth="1"/>
    <col min="74" max="74" width="5.25" customWidth="1"/>
    <col min="75" max="75" width="5.25" bestFit="1" customWidth="1"/>
    <col min="76" max="76" width="5.25" customWidth="1"/>
    <col min="77" max="78" width="5.25" bestFit="1" customWidth="1"/>
  </cols>
  <sheetData>
    <row r="1" spans="1:80" ht="15">
      <c r="A1" s="629" t="s">
        <v>0</v>
      </c>
      <c r="B1" s="629"/>
      <c r="C1" s="629"/>
      <c r="D1" s="629"/>
      <c r="E1" s="629"/>
      <c r="F1" s="629"/>
      <c r="G1" s="629"/>
      <c r="H1" s="432"/>
      <c r="I1" s="432"/>
      <c r="J1" s="432"/>
      <c r="T1" s="2"/>
      <c r="U1" s="2"/>
      <c r="V1" s="2"/>
      <c r="W1" s="2"/>
      <c r="X1" s="630"/>
      <c r="Y1" s="630"/>
      <c r="Z1" s="630"/>
      <c r="AA1" s="630"/>
      <c r="AB1" s="630"/>
      <c r="AC1" s="2"/>
      <c r="AD1" s="2"/>
      <c r="AE1" s="2"/>
      <c r="AF1" s="2"/>
      <c r="AG1" s="2"/>
      <c r="AH1" s="2"/>
      <c r="BP1" s="631"/>
      <c r="BQ1" s="631"/>
      <c r="BR1" s="631"/>
      <c r="BS1" s="631"/>
      <c r="BT1" s="631"/>
      <c r="BU1" s="631"/>
      <c r="BV1" s="631"/>
      <c r="BW1" s="631"/>
      <c r="BX1" s="631"/>
      <c r="BY1" s="631"/>
      <c r="BZ1" s="631"/>
      <c r="CA1" s="631"/>
      <c r="CB1" s="3"/>
    </row>
    <row r="2" spans="1:80" ht="15">
      <c r="A2" s="629" t="s">
        <v>1</v>
      </c>
      <c r="B2" s="629"/>
      <c r="C2" s="629"/>
      <c r="D2" s="629"/>
      <c r="E2" s="629"/>
      <c r="F2" s="629"/>
      <c r="G2" s="629"/>
      <c r="H2" s="432"/>
      <c r="I2" s="432"/>
      <c r="J2" s="432"/>
      <c r="T2" s="2"/>
      <c r="U2" s="2"/>
      <c r="V2" s="2"/>
      <c r="W2" s="2"/>
      <c r="X2" s="630"/>
      <c r="Y2" s="630"/>
      <c r="Z2" s="630"/>
      <c r="AA2" s="630"/>
      <c r="AB2" s="630"/>
      <c r="AC2" s="2"/>
      <c r="AD2" s="2"/>
      <c r="AE2" s="2"/>
      <c r="AF2" s="2"/>
      <c r="AG2" s="2"/>
      <c r="AH2" s="2"/>
      <c r="BP2" s="629"/>
      <c r="BQ2" s="629"/>
      <c r="BR2" s="629"/>
      <c r="BS2" s="629"/>
      <c r="BT2" s="629"/>
      <c r="BU2" s="629"/>
      <c r="BV2" s="629"/>
      <c r="BW2" s="629"/>
      <c r="BX2" s="629"/>
      <c r="BY2" s="629"/>
      <c r="BZ2" s="629"/>
      <c r="CA2" s="629"/>
      <c r="CB2" s="4"/>
    </row>
    <row r="3" spans="1:80">
      <c r="A3" s="632" t="s">
        <v>2</v>
      </c>
      <c r="B3" s="632"/>
      <c r="C3" s="632"/>
      <c r="D3" s="632"/>
      <c r="E3" s="632"/>
      <c r="F3" s="632"/>
      <c r="G3" s="632"/>
      <c r="H3" s="433"/>
      <c r="I3" s="433"/>
      <c r="J3" s="433"/>
      <c r="T3" s="2"/>
      <c r="U3" s="2"/>
      <c r="V3" s="2"/>
      <c r="W3" s="2"/>
      <c r="X3" s="630"/>
      <c r="Y3" s="630"/>
      <c r="Z3" s="630"/>
      <c r="AA3" s="630"/>
      <c r="AB3" s="630"/>
      <c r="AC3" s="2"/>
      <c r="AD3" s="2"/>
      <c r="AE3" s="2"/>
      <c r="AF3" s="2"/>
      <c r="AG3" s="2"/>
      <c r="AH3" s="2"/>
      <c r="BP3" s="633"/>
      <c r="BQ3" s="633"/>
      <c r="BR3" s="633"/>
      <c r="BS3" s="633"/>
      <c r="BT3" s="633"/>
      <c r="BU3" s="633"/>
      <c r="BV3" s="633"/>
      <c r="BW3" s="633"/>
      <c r="BX3" s="633"/>
      <c r="BY3" s="633"/>
      <c r="BZ3" s="633"/>
      <c r="CA3" s="633"/>
      <c r="CB3" s="6"/>
    </row>
    <row r="4" spans="1:80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  <c r="BX5" s="634"/>
      <c r="BY5" s="634"/>
      <c r="BZ5" s="634"/>
      <c r="CA5" s="634"/>
    </row>
    <row r="6" spans="1:80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  <c r="BX6" s="634"/>
      <c r="BY6" s="634"/>
      <c r="BZ6" s="634"/>
      <c r="CA6" s="634"/>
    </row>
    <row r="7" spans="1:80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635"/>
    </row>
    <row r="8" spans="1:80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  <c r="Q8" s="16"/>
      <c r="R8" s="16"/>
      <c r="S8" s="16"/>
      <c r="T8" s="636" t="s">
        <v>5</v>
      </c>
      <c r="U8" s="636"/>
      <c r="V8" s="636"/>
      <c r="W8" s="636"/>
      <c r="X8" s="636"/>
      <c r="Y8" s="17" t="s">
        <v>6</v>
      </c>
      <c r="Z8" s="17"/>
      <c r="AA8" s="18" t="s">
        <v>7</v>
      </c>
      <c r="AB8" s="19" t="s">
        <v>8</v>
      </c>
      <c r="AC8" s="19" t="s">
        <v>9</v>
      </c>
      <c r="AD8" s="19" t="s">
        <v>10</v>
      </c>
      <c r="AE8" s="19" t="s">
        <v>11</v>
      </c>
      <c r="AF8" s="19" t="s">
        <v>12</v>
      </c>
      <c r="AG8" s="19" t="s">
        <v>13</v>
      </c>
      <c r="AH8" s="19"/>
      <c r="AI8" s="17" t="s">
        <v>14</v>
      </c>
      <c r="AJ8" s="17" t="s">
        <v>15</v>
      </c>
      <c r="AK8" s="17" t="s">
        <v>16</v>
      </c>
      <c r="AL8" s="17" t="s">
        <v>17</v>
      </c>
      <c r="AM8" s="17" t="s">
        <v>18</v>
      </c>
      <c r="AN8" s="17" t="s">
        <v>19</v>
      </c>
      <c r="AO8" s="17" t="s">
        <v>20</v>
      </c>
      <c r="AP8" s="17"/>
      <c r="AQ8" s="17" t="s">
        <v>21</v>
      </c>
      <c r="AR8" s="17" t="s">
        <v>22</v>
      </c>
      <c r="AS8" s="636" t="s">
        <v>23</v>
      </c>
      <c r="AT8" s="636"/>
      <c r="AU8" s="636"/>
      <c r="AV8" s="636"/>
      <c r="BP8" s="635"/>
    </row>
    <row r="9" spans="1:80" s="20" customFormat="1" ht="20.25" customHeight="1" thickTop="1" thickBot="1">
      <c r="A9" s="637" t="s">
        <v>24</v>
      </c>
      <c r="B9" s="638"/>
      <c r="C9" s="21" t="s">
        <v>699</v>
      </c>
      <c r="D9" s="639"/>
      <c r="E9" s="640"/>
      <c r="F9" s="640"/>
      <c r="G9" s="641" t="s">
        <v>27</v>
      </c>
      <c r="H9" s="640"/>
      <c r="I9" s="640"/>
      <c r="J9" s="640"/>
      <c r="K9" s="640"/>
      <c r="L9" s="640"/>
      <c r="M9" s="642"/>
      <c r="N9" s="642"/>
      <c r="O9" s="642"/>
      <c r="P9" s="643"/>
      <c r="Q9" s="22"/>
      <c r="R9" s="22"/>
      <c r="S9" s="22"/>
      <c r="T9" s="636"/>
      <c r="U9" s="636"/>
      <c r="V9" s="636"/>
      <c r="W9" s="636"/>
      <c r="X9" s="636"/>
      <c r="Y9" s="23" t="s">
        <v>28</v>
      </c>
      <c r="Z9" s="23"/>
      <c r="AA9" s="24" t="s">
        <v>28</v>
      </c>
      <c r="AB9" s="19"/>
      <c r="AC9" s="19"/>
      <c r="AD9" s="19" t="s">
        <v>28</v>
      </c>
      <c r="AE9" s="19" t="s">
        <v>28</v>
      </c>
      <c r="AF9" s="19"/>
      <c r="AG9" s="19"/>
      <c r="AH9" s="19"/>
      <c r="AI9" s="18"/>
      <c r="AJ9" s="18"/>
      <c r="AK9" s="18"/>
      <c r="AL9" s="18" t="s">
        <v>28</v>
      </c>
      <c r="AM9" s="18" t="s">
        <v>28</v>
      </c>
      <c r="AN9" s="18"/>
      <c r="AO9" s="18"/>
      <c r="AP9" s="18"/>
      <c r="AQ9" s="18" t="s">
        <v>28</v>
      </c>
      <c r="AR9" s="18" t="s">
        <v>28</v>
      </c>
      <c r="AS9" s="636"/>
      <c r="AT9" s="636"/>
      <c r="AU9" s="636"/>
      <c r="AV9" s="636"/>
      <c r="BP9" s="644"/>
      <c r="BQ9" s="644"/>
      <c r="BR9" s="644"/>
      <c r="BS9" s="431"/>
      <c r="BT9" s="431"/>
      <c r="BU9" s="26"/>
      <c r="BV9" s="26">
        <v>238</v>
      </c>
      <c r="BW9" s="26"/>
      <c r="BX9" s="26"/>
      <c r="BY9" s="644" t="s">
        <v>30</v>
      </c>
      <c r="BZ9" s="644"/>
      <c r="CA9" s="645"/>
    </row>
    <row r="10" spans="1:80" s="20" customFormat="1" ht="17.25" thickTop="1" thickBot="1">
      <c r="A10" s="652" t="s">
        <v>31</v>
      </c>
      <c r="B10" s="653"/>
      <c r="C10" s="427" t="s">
        <v>700</v>
      </c>
      <c r="D10" s="654" t="s">
        <v>700</v>
      </c>
      <c r="E10" s="655"/>
      <c r="F10" s="655"/>
      <c r="G10" s="654" t="s">
        <v>33</v>
      </c>
      <c r="H10" s="655"/>
      <c r="I10" s="655"/>
      <c r="J10" s="655"/>
      <c r="K10" s="655"/>
      <c r="L10" s="655"/>
      <c r="M10" s="656"/>
      <c r="N10" s="656"/>
      <c r="O10" s="656"/>
      <c r="P10" s="657"/>
      <c r="Q10" s="29"/>
      <c r="R10" s="31"/>
      <c r="S10" s="30"/>
      <c r="T10" s="31"/>
      <c r="U10" s="31"/>
      <c r="V10" s="31"/>
      <c r="W10" s="31"/>
      <c r="X10" s="31"/>
      <c r="Y10" s="31"/>
      <c r="Z10" s="31"/>
      <c r="AA10" s="31"/>
      <c r="AB10" s="32"/>
      <c r="AC10" s="33"/>
      <c r="AD10" s="33"/>
      <c r="AE10" s="33"/>
      <c r="AF10" s="33"/>
      <c r="AG10" s="33"/>
      <c r="AH10" s="33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5"/>
      <c r="BP10" s="658"/>
      <c r="BQ10" s="658"/>
      <c r="BR10" s="658"/>
      <c r="BS10" s="428"/>
      <c r="BT10" s="428"/>
      <c r="BU10" s="37"/>
      <c r="BV10" s="37">
        <v>19</v>
      </c>
      <c r="BW10" s="37"/>
      <c r="BX10" s="37"/>
      <c r="BY10" s="658" t="s">
        <v>34</v>
      </c>
      <c r="BZ10" s="658"/>
      <c r="CA10" s="659"/>
    </row>
    <row r="11" spans="1:80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9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650"/>
      <c r="BK11" s="650"/>
      <c r="BL11" s="650"/>
      <c r="BM11" s="650"/>
      <c r="BN11" s="650"/>
      <c r="BO11" s="650"/>
      <c r="BP11" s="39"/>
      <c r="BQ11" s="651" t="s">
        <v>38</v>
      </c>
      <c r="BR11" s="651"/>
      <c r="BS11" s="651"/>
      <c r="BT11" s="651"/>
      <c r="BU11" s="651"/>
      <c r="BV11" s="430"/>
      <c r="BW11" s="41"/>
      <c r="BX11" s="41"/>
      <c r="BY11" s="651" t="s">
        <v>131</v>
      </c>
      <c r="BZ11" s="651"/>
      <c r="CA11" s="651"/>
    </row>
    <row r="12" spans="1:80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0"/>
      <c r="BJ12" s="660"/>
      <c r="BK12" s="660"/>
      <c r="BL12" s="660"/>
      <c r="BM12" s="660"/>
      <c r="BN12" s="660"/>
      <c r="BO12" s="661"/>
      <c r="BP12" s="429"/>
      <c r="BQ12" s="45"/>
      <c r="BR12" s="45"/>
      <c r="BS12" s="45"/>
      <c r="BT12" s="45"/>
      <c r="BU12" s="45"/>
      <c r="BV12" s="45"/>
      <c r="BW12" s="662"/>
      <c r="BX12" s="662"/>
      <c r="BY12" s="662"/>
      <c r="BZ12" s="662"/>
      <c r="CA12" s="662"/>
      <c r="CB12" s="46"/>
    </row>
    <row r="13" spans="1:80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69"/>
      <c r="K13" s="670"/>
      <c r="L13" s="667" t="s">
        <v>44</v>
      </c>
      <c r="M13" s="667"/>
      <c r="N13" s="667"/>
      <c r="O13" s="667"/>
      <c r="P13" s="668"/>
      <c r="Q13" s="668"/>
      <c r="R13" s="669"/>
      <c r="S13" s="670"/>
      <c r="T13" s="671" t="s">
        <v>132</v>
      </c>
      <c r="U13" s="671"/>
      <c r="V13" s="671"/>
      <c r="W13" s="671"/>
      <c r="X13" s="671"/>
      <c r="Y13" s="671"/>
      <c r="Z13" s="671"/>
      <c r="AA13" s="672"/>
      <c r="AB13" s="671" t="s">
        <v>46</v>
      </c>
      <c r="AC13" s="671"/>
      <c r="AD13" s="671"/>
      <c r="AE13" s="671"/>
      <c r="AF13" s="671"/>
      <c r="AG13" s="671"/>
      <c r="AH13" s="671"/>
      <c r="AI13" s="672"/>
      <c r="AJ13" s="47"/>
      <c r="AK13" s="48"/>
      <c r="AL13" s="48"/>
      <c r="AM13" s="48"/>
      <c r="AN13" s="48" t="s">
        <v>133</v>
      </c>
      <c r="AO13" s="48"/>
      <c r="AP13" s="48"/>
      <c r="AQ13" s="48"/>
      <c r="AR13" s="49"/>
      <c r="AS13" s="50"/>
      <c r="AT13" s="50" t="s">
        <v>48</v>
      </c>
      <c r="AU13" s="50"/>
      <c r="AV13" s="50"/>
      <c r="AW13" s="50"/>
      <c r="AX13" s="50"/>
      <c r="AY13" s="51"/>
      <c r="AZ13" s="426"/>
      <c r="BA13" s="425"/>
      <c r="BB13" s="425" t="s">
        <v>49</v>
      </c>
      <c r="BC13" s="425"/>
      <c r="BD13" s="54"/>
      <c r="BE13" s="54"/>
      <c r="BF13" s="54"/>
      <c r="BG13" s="55"/>
      <c r="BH13" s="673" t="s">
        <v>50</v>
      </c>
      <c r="BI13" s="671"/>
      <c r="BJ13" s="671"/>
      <c r="BK13" s="671"/>
      <c r="BL13" s="671"/>
      <c r="BM13" s="671"/>
      <c r="BN13" s="671"/>
      <c r="BO13" s="672"/>
      <c r="BP13" s="57"/>
      <c r="BQ13" s="683" t="s">
        <v>51</v>
      </c>
      <c r="BR13" s="684"/>
      <c r="BS13" s="684"/>
      <c r="BT13" s="684"/>
      <c r="BU13" s="684"/>
      <c r="BV13" s="420"/>
      <c r="BW13" s="684" t="s">
        <v>52</v>
      </c>
      <c r="BX13" s="684"/>
      <c r="BY13" s="684"/>
      <c r="BZ13" s="684"/>
      <c r="CA13" s="685"/>
    </row>
    <row r="14" spans="1:80" s="20" customFormat="1" thickTop="1" thickBot="1">
      <c r="A14" s="664"/>
      <c r="B14" s="664"/>
      <c r="C14" s="666"/>
      <c r="D14" s="421" t="s">
        <v>6</v>
      </c>
      <c r="E14" s="421" t="s">
        <v>7</v>
      </c>
      <c r="F14" s="422" t="s">
        <v>10</v>
      </c>
      <c r="G14" s="422" t="s">
        <v>11</v>
      </c>
      <c r="H14" s="423" t="s">
        <v>17</v>
      </c>
      <c r="I14" s="423" t="s">
        <v>18</v>
      </c>
      <c r="J14" s="423" t="s">
        <v>21</v>
      </c>
      <c r="K14" s="424" t="s">
        <v>22</v>
      </c>
      <c r="L14" s="421" t="s">
        <v>6</v>
      </c>
      <c r="M14" s="421" t="s">
        <v>7</v>
      </c>
      <c r="N14" s="421" t="s">
        <v>10</v>
      </c>
      <c r="O14" s="421" t="s">
        <v>11</v>
      </c>
      <c r="P14" s="422" t="s">
        <v>17</v>
      </c>
      <c r="Q14" s="422" t="s">
        <v>18</v>
      </c>
      <c r="R14" s="423" t="s">
        <v>21</v>
      </c>
      <c r="S14" s="424" t="s">
        <v>22</v>
      </c>
      <c r="T14" s="421" t="s">
        <v>6</v>
      </c>
      <c r="U14" s="421" t="s">
        <v>7</v>
      </c>
      <c r="V14" s="421" t="s">
        <v>10</v>
      </c>
      <c r="W14" s="421" t="s">
        <v>11</v>
      </c>
      <c r="X14" s="422" t="s">
        <v>17</v>
      </c>
      <c r="Y14" s="422" t="s">
        <v>18</v>
      </c>
      <c r="Z14" s="423" t="s">
        <v>21</v>
      </c>
      <c r="AA14" s="424" t="s">
        <v>22</v>
      </c>
      <c r="AB14" s="421" t="s">
        <v>6</v>
      </c>
      <c r="AC14" s="422" t="s">
        <v>7</v>
      </c>
      <c r="AD14" s="422" t="s">
        <v>10</v>
      </c>
      <c r="AE14" s="423" t="s">
        <v>11</v>
      </c>
      <c r="AF14" s="423" t="s">
        <v>17</v>
      </c>
      <c r="AG14" s="69" t="s">
        <v>18</v>
      </c>
      <c r="AH14" s="69" t="s">
        <v>21</v>
      </c>
      <c r="AI14" s="63" t="s">
        <v>22</v>
      </c>
      <c r="AJ14" s="64" t="s">
        <v>6</v>
      </c>
      <c r="AK14" s="65" t="s">
        <v>7</v>
      </c>
      <c r="AL14" s="65" t="s">
        <v>10</v>
      </c>
      <c r="AM14" s="282" t="s">
        <v>11</v>
      </c>
      <c r="AN14" s="65" t="s">
        <v>17</v>
      </c>
      <c r="AO14" s="65" t="s">
        <v>18</v>
      </c>
      <c r="AP14" s="282" t="s">
        <v>21</v>
      </c>
      <c r="AQ14" s="65" t="s">
        <v>22</v>
      </c>
      <c r="AR14" s="64" t="s">
        <v>6</v>
      </c>
      <c r="AS14" s="65" t="s">
        <v>7</v>
      </c>
      <c r="AT14" s="65" t="s">
        <v>10</v>
      </c>
      <c r="AU14" s="65" t="s">
        <v>11</v>
      </c>
      <c r="AV14" s="65" t="s">
        <v>17</v>
      </c>
      <c r="AW14" s="282" t="s">
        <v>18</v>
      </c>
      <c r="AX14" s="520" t="s">
        <v>21</v>
      </c>
      <c r="AY14" s="66" t="s">
        <v>22</v>
      </c>
      <c r="AZ14" s="434" t="s">
        <v>6</v>
      </c>
      <c r="BA14" s="68" t="s">
        <v>7</v>
      </c>
      <c r="BB14" s="434" t="s">
        <v>10</v>
      </c>
      <c r="BC14" s="69" t="s">
        <v>11</v>
      </c>
      <c r="BD14" s="423" t="s">
        <v>17</v>
      </c>
      <c r="BE14" s="423" t="s">
        <v>18</v>
      </c>
      <c r="BF14" s="423" t="s">
        <v>21</v>
      </c>
      <c r="BG14" s="424" t="s">
        <v>22</v>
      </c>
      <c r="BH14" s="434" t="s">
        <v>6</v>
      </c>
      <c r="BI14" s="68" t="s">
        <v>7</v>
      </c>
      <c r="BJ14" s="434" t="s">
        <v>10</v>
      </c>
      <c r="BK14" s="69" t="s">
        <v>11</v>
      </c>
      <c r="BL14" s="423" t="s">
        <v>15</v>
      </c>
      <c r="BM14" s="423" t="s">
        <v>19</v>
      </c>
      <c r="BN14" s="423" t="s">
        <v>21</v>
      </c>
      <c r="BO14" s="424" t="s">
        <v>22</v>
      </c>
      <c r="BP14" s="57" t="s">
        <v>53</v>
      </c>
    </row>
    <row r="15" spans="1:80" s="20" customFormat="1" ht="16.5" thickTop="1" thickBot="1">
      <c r="A15" s="215">
        <v>1</v>
      </c>
      <c r="B15" s="366">
        <v>321205216</v>
      </c>
      <c r="C15" s="237" t="s">
        <v>683</v>
      </c>
      <c r="D15" s="98">
        <v>1</v>
      </c>
      <c r="E15" s="469">
        <v>2</v>
      </c>
      <c r="F15" s="112">
        <v>1.5</v>
      </c>
      <c r="G15" s="112">
        <v>3</v>
      </c>
      <c r="H15" s="94"/>
      <c r="I15" s="94"/>
      <c r="J15" s="94"/>
      <c r="K15" s="82"/>
      <c r="L15" s="98">
        <v>2</v>
      </c>
      <c r="M15" s="98">
        <v>0.5</v>
      </c>
      <c r="N15" s="98">
        <v>1</v>
      </c>
      <c r="O15" s="98">
        <v>0</v>
      </c>
      <c r="P15" s="112"/>
      <c r="Q15" s="112"/>
      <c r="R15" s="129"/>
      <c r="S15" s="125"/>
      <c r="T15" s="98">
        <v>1</v>
      </c>
      <c r="U15" s="98"/>
      <c r="V15" s="98"/>
      <c r="W15" s="98">
        <v>1</v>
      </c>
      <c r="X15" s="98"/>
      <c r="Y15" s="112"/>
      <c r="Z15" s="129"/>
      <c r="AA15" s="125"/>
      <c r="AB15" s="98"/>
      <c r="AC15" s="112"/>
      <c r="AD15" s="112"/>
      <c r="AE15" s="129"/>
      <c r="AF15" s="129"/>
      <c r="AG15" s="112"/>
      <c r="AH15" s="98">
        <v>5</v>
      </c>
      <c r="AI15" s="98"/>
      <c r="AJ15" s="299"/>
      <c r="AK15" s="94"/>
      <c r="AL15" s="94"/>
      <c r="AM15" s="112"/>
      <c r="AN15" s="98">
        <v>1</v>
      </c>
      <c r="AO15" s="521">
        <v>1</v>
      </c>
      <c r="AP15" s="522"/>
      <c r="AQ15" s="94"/>
      <c r="AR15" s="301"/>
      <c r="AS15" s="94"/>
      <c r="AT15" s="94"/>
      <c r="AU15" s="94"/>
      <c r="AV15" s="94"/>
      <c r="AW15" s="112"/>
      <c r="AX15" s="112"/>
      <c r="AY15" s="436">
        <v>14</v>
      </c>
      <c r="AZ15" s="184">
        <v>16</v>
      </c>
      <c r="BA15" s="184">
        <v>5.5</v>
      </c>
      <c r="BB15" s="184">
        <v>6.5</v>
      </c>
      <c r="BC15" s="184">
        <v>2</v>
      </c>
      <c r="BD15" s="299"/>
      <c r="BE15" s="94"/>
      <c r="BF15" s="94"/>
      <c r="BG15" s="138"/>
      <c r="BH15" s="109">
        <f t="shared" ref="BH15:BO34" si="0">AZ15+AR15+AJ15+AB15+T15+L15+D15</f>
        <v>20</v>
      </c>
      <c r="BI15" s="109">
        <f t="shared" si="0"/>
        <v>8</v>
      </c>
      <c r="BJ15" s="109">
        <f t="shared" si="0"/>
        <v>9</v>
      </c>
      <c r="BK15" s="109">
        <f t="shared" si="0"/>
        <v>6</v>
      </c>
      <c r="BL15" s="109">
        <f t="shared" si="0"/>
        <v>1</v>
      </c>
      <c r="BM15" s="109">
        <f t="shared" si="0"/>
        <v>1</v>
      </c>
      <c r="BN15" s="109">
        <f t="shared" si="0"/>
        <v>5</v>
      </c>
      <c r="BO15" s="109">
        <f t="shared" si="0"/>
        <v>14</v>
      </c>
      <c r="BP15" s="113">
        <f>SUM(BH15:BO15)</f>
        <v>64</v>
      </c>
      <c r="BQ15" s="523" t="s">
        <v>50</v>
      </c>
      <c r="BR15" s="523" t="s">
        <v>6</v>
      </c>
      <c r="BS15" s="116" t="s">
        <v>7</v>
      </c>
      <c r="BT15" s="116" t="s">
        <v>10</v>
      </c>
      <c r="BU15" s="117" t="s">
        <v>11</v>
      </c>
      <c r="BV15" s="117" t="s">
        <v>15</v>
      </c>
      <c r="BW15" s="117" t="s">
        <v>19</v>
      </c>
      <c r="BX15" s="118" t="s">
        <v>21</v>
      </c>
      <c r="BY15" s="119" t="s">
        <v>22</v>
      </c>
      <c r="BZ15" s="430"/>
      <c r="CA15" s="430"/>
    </row>
    <row r="16" spans="1:80" s="20" customFormat="1" ht="16.5" thickTop="1" thickBot="1">
      <c r="A16" s="215">
        <v>2</v>
      </c>
      <c r="B16" s="366">
        <v>321205334</v>
      </c>
      <c r="C16" s="370" t="s">
        <v>684</v>
      </c>
      <c r="D16" s="98">
        <v>0.5</v>
      </c>
      <c r="E16" s="98">
        <v>2</v>
      </c>
      <c r="F16" s="112">
        <v>1.5</v>
      </c>
      <c r="G16" s="112">
        <v>2.5</v>
      </c>
      <c r="H16" s="129"/>
      <c r="I16" s="129"/>
      <c r="J16" s="129"/>
      <c r="K16" s="125"/>
      <c r="L16" s="98">
        <v>1.5</v>
      </c>
      <c r="M16" s="98">
        <v>1</v>
      </c>
      <c r="N16" s="98">
        <v>0.5</v>
      </c>
      <c r="O16" s="98">
        <v>1.5</v>
      </c>
      <c r="P16" s="112"/>
      <c r="Q16" s="112"/>
      <c r="R16" s="129"/>
      <c r="S16" s="125"/>
      <c r="T16" s="98">
        <v>1</v>
      </c>
      <c r="U16" s="98"/>
      <c r="V16" s="98"/>
      <c r="W16" s="98">
        <v>1</v>
      </c>
      <c r="X16" s="98"/>
      <c r="Y16" s="112"/>
      <c r="Z16" s="129"/>
      <c r="AA16" s="125"/>
      <c r="AB16" s="98"/>
      <c r="AC16" s="112"/>
      <c r="AD16" s="112"/>
      <c r="AE16" s="129"/>
      <c r="AF16" s="129"/>
      <c r="AG16" s="112"/>
      <c r="AH16" s="98">
        <v>4</v>
      </c>
      <c r="AI16" s="98"/>
      <c r="AJ16" s="305"/>
      <c r="AK16" s="129"/>
      <c r="AL16" s="129"/>
      <c r="AM16" s="112"/>
      <c r="AN16" s="98">
        <v>1</v>
      </c>
      <c r="AO16" s="524">
        <v>2</v>
      </c>
      <c r="AP16" s="522"/>
      <c r="AQ16" s="129"/>
      <c r="AR16" s="251"/>
      <c r="AS16" s="129"/>
      <c r="AT16" s="129"/>
      <c r="AU16" s="129"/>
      <c r="AV16" s="129"/>
      <c r="AW16" s="112"/>
      <c r="AX16" s="112"/>
      <c r="AY16" s="525">
        <v>14</v>
      </c>
      <c r="AZ16" s="184">
        <v>12.5</v>
      </c>
      <c r="BA16" s="184">
        <v>4</v>
      </c>
      <c r="BB16" s="184">
        <v>6</v>
      </c>
      <c r="BC16" s="184">
        <v>3.5</v>
      </c>
      <c r="BD16" s="305"/>
      <c r="BE16" s="129"/>
      <c r="BF16" s="129"/>
      <c r="BG16" s="125"/>
      <c r="BH16" s="109">
        <f t="shared" si="0"/>
        <v>15.5</v>
      </c>
      <c r="BI16" s="109">
        <f t="shared" si="0"/>
        <v>7</v>
      </c>
      <c r="BJ16" s="109">
        <f t="shared" si="0"/>
        <v>8</v>
      </c>
      <c r="BK16" s="109">
        <f t="shared" si="0"/>
        <v>8.5</v>
      </c>
      <c r="BL16" s="109">
        <f t="shared" si="0"/>
        <v>1</v>
      </c>
      <c r="BM16" s="109">
        <f t="shared" si="0"/>
        <v>2</v>
      </c>
      <c r="BN16" s="109">
        <f t="shared" si="0"/>
        <v>4</v>
      </c>
      <c r="BO16" s="109">
        <f t="shared" si="0"/>
        <v>14</v>
      </c>
      <c r="BP16" s="113">
        <f>SUM(BH16:BO16)</f>
        <v>60</v>
      </c>
      <c r="BQ16" s="134">
        <f>SUM(BR16:BY16)</f>
        <v>2</v>
      </c>
      <c r="BR16" s="136">
        <v>1</v>
      </c>
      <c r="BS16" s="136"/>
      <c r="BT16" s="136"/>
      <c r="BU16" s="136">
        <v>1</v>
      </c>
      <c r="BV16" s="136"/>
      <c r="BW16" s="136"/>
      <c r="BX16" s="136"/>
      <c r="BY16" s="136"/>
      <c r="BZ16" s="686" t="s">
        <v>47</v>
      </c>
      <c r="CA16" s="687"/>
    </row>
    <row r="17" spans="1:79" s="20" customFormat="1" ht="16.5" thickTop="1" thickBot="1">
      <c r="A17" s="215">
        <v>3</v>
      </c>
      <c r="B17" s="366">
        <v>321205338</v>
      </c>
      <c r="C17" s="370" t="s">
        <v>701</v>
      </c>
      <c r="D17" s="98">
        <v>0</v>
      </c>
      <c r="E17" s="98">
        <v>0</v>
      </c>
      <c r="F17" s="112">
        <v>0</v>
      </c>
      <c r="G17" s="112">
        <v>0</v>
      </c>
      <c r="H17" s="94"/>
      <c r="I17" s="94"/>
      <c r="J17" s="94"/>
      <c r="K17" s="138"/>
      <c r="L17" s="98">
        <v>0</v>
      </c>
      <c r="M17" s="98">
        <v>0</v>
      </c>
      <c r="N17" s="98">
        <v>0</v>
      </c>
      <c r="O17" s="98">
        <v>0</v>
      </c>
      <c r="P17" s="112"/>
      <c r="Q17" s="112"/>
      <c r="R17" s="129"/>
      <c r="S17" s="125"/>
      <c r="T17" s="98">
        <v>0</v>
      </c>
      <c r="U17" s="98"/>
      <c r="V17" s="98"/>
      <c r="W17" s="98">
        <v>0</v>
      </c>
      <c r="X17" s="98"/>
      <c r="Y17" s="112"/>
      <c r="Z17" s="129"/>
      <c r="AA17" s="125"/>
      <c r="AB17" s="98"/>
      <c r="AC17" s="112"/>
      <c r="AD17" s="112"/>
      <c r="AE17" s="129"/>
      <c r="AF17" s="129"/>
      <c r="AG17" s="112"/>
      <c r="AH17" s="98">
        <v>0</v>
      </c>
      <c r="AI17" s="98"/>
      <c r="AJ17" s="305"/>
      <c r="AK17" s="129"/>
      <c r="AL17" s="129"/>
      <c r="AM17" s="112"/>
      <c r="AN17" s="98">
        <v>0</v>
      </c>
      <c r="AO17" s="524">
        <v>0</v>
      </c>
      <c r="AP17" s="522"/>
      <c r="AQ17" s="129"/>
      <c r="AR17" s="251"/>
      <c r="AS17" s="129"/>
      <c r="AT17" s="129"/>
      <c r="AU17" s="129"/>
      <c r="AV17" s="129"/>
      <c r="AW17" s="112"/>
      <c r="AX17" s="112"/>
      <c r="AY17" s="525">
        <v>0</v>
      </c>
      <c r="AZ17" s="184">
        <v>0</v>
      </c>
      <c r="BA17" s="184">
        <v>0</v>
      </c>
      <c r="BB17" s="184">
        <v>0</v>
      </c>
      <c r="BC17" s="184">
        <v>0</v>
      </c>
      <c r="BD17" s="305"/>
      <c r="BE17" s="129"/>
      <c r="BF17" s="129"/>
      <c r="BG17" s="125"/>
      <c r="BH17" s="109">
        <f t="shared" si="0"/>
        <v>0</v>
      </c>
      <c r="BI17" s="109">
        <f t="shared" si="0"/>
        <v>0</v>
      </c>
      <c r="BJ17" s="109">
        <f t="shared" si="0"/>
        <v>0</v>
      </c>
      <c r="BK17" s="109">
        <f t="shared" si="0"/>
        <v>0</v>
      </c>
      <c r="BL17" s="109">
        <f t="shared" si="0"/>
        <v>0</v>
      </c>
      <c r="BM17" s="109">
        <f t="shared" si="0"/>
        <v>0</v>
      </c>
      <c r="BN17" s="109">
        <f t="shared" si="0"/>
        <v>0</v>
      </c>
      <c r="BO17" s="109">
        <f t="shared" si="0"/>
        <v>0</v>
      </c>
      <c r="BP17" s="113">
        <f t="shared" ref="BP17:BP38" si="1">SUM(BH17:BO17)</f>
        <v>0</v>
      </c>
      <c r="BQ17" s="134">
        <f t="shared" ref="BQ17:BQ22" si="2">SUM(BR17:BY17)</f>
        <v>5</v>
      </c>
      <c r="BR17" s="136"/>
      <c r="BS17" s="136"/>
      <c r="BT17" s="136"/>
      <c r="BU17" s="136"/>
      <c r="BV17" s="136"/>
      <c r="BW17" s="136"/>
      <c r="BX17" s="136">
        <v>5</v>
      </c>
      <c r="BY17" s="136"/>
      <c r="BZ17" s="140"/>
      <c r="CA17" s="141" t="s">
        <v>57</v>
      </c>
    </row>
    <row r="18" spans="1:79" s="20" customFormat="1" ht="16.5" thickTop="1" thickBot="1">
      <c r="A18" s="215">
        <v>4</v>
      </c>
      <c r="B18" s="366">
        <v>321205342</v>
      </c>
      <c r="C18" s="370" t="s">
        <v>702</v>
      </c>
      <c r="D18" s="98">
        <v>0.5</v>
      </c>
      <c r="E18" s="98">
        <v>2</v>
      </c>
      <c r="F18" s="112">
        <v>1.5</v>
      </c>
      <c r="G18" s="112">
        <v>2.5</v>
      </c>
      <c r="H18" s="94"/>
      <c r="I18" s="94"/>
      <c r="J18" s="94"/>
      <c r="K18" s="138"/>
      <c r="L18" s="98">
        <v>2</v>
      </c>
      <c r="M18" s="98">
        <v>2</v>
      </c>
      <c r="N18" s="98">
        <v>1</v>
      </c>
      <c r="O18" s="98">
        <v>1.5</v>
      </c>
      <c r="P18" s="112"/>
      <c r="Q18" s="112"/>
      <c r="R18" s="129"/>
      <c r="S18" s="125"/>
      <c r="T18" s="98">
        <v>1</v>
      </c>
      <c r="U18" s="98"/>
      <c r="V18" s="98"/>
      <c r="W18" s="98">
        <v>1</v>
      </c>
      <c r="X18" s="98"/>
      <c r="Y18" s="112"/>
      <c r="Z18" s="129"/>
      <c r="AA18" s="125"/>
      <c r="AB18" s="98"/>
      <c r="AC18" s="112"/>
      <c r="AD18" s="112"/>
      <c r="AE18" s="129"/>
      <c r="AF18" s="129"/>
      <c r="AG18" s="112"/>
      <c r="AH18" s="98">
        <v>5</v>
      </c>
      <c r="AI18" s="98"/>
      <c r="AJ18" s="305"/>
      <c r="AK18" s="129"/>
      <c r="AL18" s="129"/>
      <c r="AM18" s="112"/>
      <c r="AN18" s="98">
        <v>1</v>
      </c>
      <c r="AO18" s="524">
        <v>1</v>
      </c>
      <c r="AP18" s="522"/>
      <c r="AQ18" s="129"/>
      <c r="AR18" s="251"/>
      <c r="AS18" s="129"/>
      <c r="AT18" s="129"/>
      <c r="AU18" s="129"/>
      <c r="AV18" s="129"/>
      <c r="AW18" s="112"/>
      <c r="AX18" s="112"/>
      <c r="AY18" s="525">
        <v>10.5</v>
      </c>
      <c r="AZ18" s="184">
        <v>12</v>
      </c>
      <c r="BA18" s="184">
        <v>3</v>
      </c>
      <c r="BB18" s="184">
        <v>6.5</v>
      </c>
      <c r="BC18" s="184">
        <v>6</v>
      </c>
      <c r="BD18" s="305"/>
      <c r="BE18" s="129"/>
      <c r="BF18" s="129"/>
      <c r="BG18" s="125"/>
      <c r="BH18" s="109">
        <f t="shared" si="0"/>
        <v>15.5</v>
      </c>
      <c r="BI18" s="109">
        <f t="shared" si="0"/>
        <v>7</v>
      </c>
      <c r="BJ18" s="109">
        <f t="shared" si="0"/>
        <v>9</v>
      </c>
      <c r="BK18" s="109">
        <f t="shared" si="0"/>
        <v>11</v>
      </c>
      <c r="BL18" s="109">
        <f t="shared" si="0"/>
        <v>1</v>
      </c>
      <c r="BM18" s="109">
        <f t="shared" si="0"/>
        <v>1</v>
      </c>
      <c r="BN18" s="109">
        <f t="shared" si="0"/>
        <v>5</v>
      </c>
      <c r="BO18" s="109">
        <f t="shared" si="0"/>
        <v>10.5</v>
      </c>
      <c r="BP18" s="113">
        <f t="shared" si="1"/>
        <v>60</v>
      </c>
      <c r="BQ18" s="134">
        <f>SUM(BR18:BY18)</f>
        <v>3</v>
      </c>
      <c r="BR18" s="136"/>
      <c r="BS18" s="136"/>
      <c r="BT18" s="136"/>
      <c r="BU18" s="136"/>
      <c r="BV18" s="136">
        <v>1</v>
      </c>
      <c r="BW18" s="136">
        <v>2</v>
      </c>
      <c r="BX18" s="136"/>
      <c r="BY18" s="136"/>
      <c r="BZ18" s="140"/>
      <c r="CA18" s="141" t="s">
        <v>142</v>
      </c>
    </row>
    <row r="19" spans="1:79" s="20" customFormat="1" ht="16.5" thickTop="1" thickBot="1">
      <c r="A19" s="215">
        <v>5</v>
      </c>
      <c r="B19" s="366">
        <v>321205406</v>
      </c>
      <c r="C19" s="372" t="s">
        <v>474</v>
      </c>
      <c r="D19" s="98">
        <v>1</v>
      </c>
      <c r="E19" s="98">
        <v>2</v>
      </c>
      <c r="F19" s="112">
        <v>1.5</v>
      </c>
      <c r="G19" s="112">
        <v>2</v>
      </c>
      <c r="H19" s="94"/>
      <c r="I19" s="94"/>
      <c r="J19" s="94"/>
      <c r="K19" s="82"/>
      <c r="L19" s="98">
        <v>1.5</v>
      </c>
      <c r="M19" s="98">
        <v>0.5</v>
      </c>
      <c r="N19" s="98">
        <v>0</v>
      </c>
      <c r="O19" s="98">
        <v>1</v>
      </c>
      <c r="P19" s="112"/>
      <c r="Q19" s="112"/>
      <c r="R19" s="129"/>
      <c r="S19" s="125"/>
      <c r="T19" s="98">
        <v>0</v>
      </c>
      <c r="U19" s="98"/>
      <c r="V19" s="98"/>
      <c r="W19" s="98">
        <v>0</v>
      </c>
      <c r="X19" s="98"/>
      <c r="Y19" s="112"/>
      <c r="Z19" s="129"/>
      <c r="AA19" s="125"/>
      <c r="AB19" s="98"/>
      <c r="AC19" s="112"/>
      <c r="AD19" s="112"/>
      <c r="AE19" s="129"/>
      <c r="AF19" s="129"/>
      <c r="AG19" s="112"/>
      <c r="AH19" s="98">
        <v>1.5</v>
      </c>
      <c r="AI19" s="98"/>
      <c r="AJ19" s="305"/>
      <c r="AK19" s="129"/>
      <c r="AL19" s="129"/>
      <c r="AM19" s="112"/>
      <c r="AN19" s="98">
        <v>1</v>
      </c>
      <c r="AO19" s="524">
        <v>1</v>
      </c>
      <c r="AP19" s="522"/>
      <c r="AQ19" s="129"/>
      <c r="AR19" s="251"/>
      <c r="AS19" s="129"/>
      <c r="AT19" s="129"/>
      <c r="AU19" s="129"/>
      <c r="AV19" s="129"/>
      <c r="AW19" s="112"/>
      <c r="AX19" s="112"/>
      <c r="AY19" s="525">
        <v>9.5</v>
      </c>
      <c r="AZ19" s="184">
        <v>9</v>
      </c>
      <c r="BA19" s="184">
        <v>3</v>
      </c>
      <c r="BB19" s="184">
        <v>1</v>
      </c>
      <c r="BC19" s="184">
        <v>0.5</v>
      </c>
      <c r="BD19" s="305"/>
      <c r="BE19" s="129"/>
      <c r="BF19" s="129"/>
      <c r="BG19" s="125"/>
      <c r="BH19" s="109">
        <f t="shared" si="0"/>
        <v>11.5</v>
      </c>
      <c r="BI19" s="109">
        <f t="shared" si="0"/>
        <v>5.5</v>
      </c>
      <c r="BJ19" s="109">
        <f t="shared" si="0"/>
        <v>2.5</v>
      </c>
      <c r="BK19" s="109">
        <f t="shared" si="0"/>
        <v>3.5</v>
      </c>
      <c r="BL19" s="109">
        <f t="shared" si="0"/>
        <v>1</v>
      </c>
      <c r="BM19" s="109">
        <f t="shared" si="0"/>
        <v>1</v>
      </c>
      <c r="BN19" s="109">
        <f t="shared" si="0"/>
        <v>1.5</v>
      </c>
      <c r="BO19" s="109">
        <f t="shared" si="0"/>
        <v>9.5</v>
      </c>
      <c r="BP19" s="113">
        <f t="shared" si="1"/>
        <v>36</v>
      </c>
      <c r="BQ19" s="134">
        <f t="shared" si="2"/>
        <v>10</v>
      </c>
      <c r="BR19" s="136">
        <v>2</v>
      </c>
      <c r="BS19" s="136">
        <v>2</v>
      </c>
      <c r="BT19" s="136">
        <v>2</v>
      </c>
      <c r="BU19" s="136">
        <v>4</v>
      </c>
      <c r="BV19" s="136"/>
      <c r="BW19" s="136"/>
      <c r="BX19" s="136"/>
      <c r="BY19" s="136"/>
      <c r="BZ19" s="688" t="s">
        <v>43</v>
      </c>
      <c r="CA19" s="689"/>
    </row>
    <row r="20" spans="1:79" s="20" customFormat="1" ht="16.5" thickTop="1" thickBot="1">
      <c r="A20" s="215">
        <v>6</v>
      </c>
      <c r="B20" s="366">
        <v>321205503</v>
      </c>
      <c r="C20" s="370" t="s">
        <v>703</v>
      </c>
      <c r="D20" s="98">
        <v>1</v>
      </c>
      <c r="E20" s="98">
        <v>2</v>
      </c>
      <c r="F20" s="112">
        <v>1</v>
      </c>
      <c r="G20" s="112">
        <v>3</v>
      </c>
      <c r="H20" s="129"/>
      <c r="I20" s="129"/>
      <c r="J20" s="129"/>
      <c r="K20" s="125"/>
      <c r="L20" s="98">
        <v>1</v>
      </c>
      <c r="M20" s="98">
        <v>1.5</v>
      </c>
      <c r="N20" s="98">
        <v>1</v>
      </c>
      <c r="O20" s="98">
        <v>1.5</v>
      </c>
      <c r="P20" s="112"/>
      <c r="Q20" s="112"/>
      <c r="R20" s="129"/>
      <c r="S20" s="125"/>
      <c r="T20" s="98">
        <v>1</v>
      </c>
      <c r="U20" s="98"/>
      <c r="V20" s="98"/>
      <c r="W20" s="98">
        <v>1</v>
      </c>
      <c r="X20" s="98"/>
      <c r="Y20" s="112"/>
      <c r="Z20" s="129"/>
      <c r="AA20" s="125"/>
      <c r="AB20" s="98"/>
      <c r="AC20" s="112"/>
      <c r="AD20" s="112"/>
      <c r="AE20" s="129"/>
      <c r="AF20" s="129"/>
      <c r="AG20" s="112"/>
      <c r="AH20" s="98">
        <v>4</v>
      </c>
      <c r="AI20" s="98"/>
      <c r="AJ20" s="305"/>
      <c r="AK20" s="129"/>
      <c r="AL20" s="129"/>
      <c r="AM20" s="112"/>
      <c r="AN20" s="98">
        <v>1</v>
      </c>
      <c r="AO20" s="524">
        <v>1</v>
      </c>
      <c r="AP20" s="522"/>
      <c r="AQ20" s="129"/>
      <c r="AR20" s="251"/>
      <c r="AS20" s="129"/>
      <c r="AT20" s="129"/>
      <c r="AU20" s="129"/>
      <c r="AV20" s="129"/>
      <c r="AW20" s="112"/>
      <c r="AX20" s="112"/>
      <c r="AY20" s="525">
        <v>11.5</v>
      </c>
      <c r="AZ20" s="184">
        <v>8.5</v>
      </c>
      <c r="BA20" s="184">
        <v>1</v>
      </c>
      <c r="BB20" s="184">
        <v>4.5</v>
      </c>
      <c r="BC20" s="184">
        <v>2.5</v>
      </c>
      <c r="BD20" s="305"/>
      <c r="BE20" s="129"/>
      <c r="BF20" s="129"/>
      <c r="BG20" s="125"/>
      <c r="BH20" s="109">
        <f t="shared" si="0"/>
        <v>11.5</v>
      </c>
      <c r="BI20" s="109">
        <f t="shared" si="0"/>
        <v>4.5</v>
      </c>
      <c r="BJ20" s="109">
        <f t="shared" si="0"/>
        <v>6.5</v>
      </c>
      <c r="BK20" s="109">
        <f t="shared" si="0"/>
        <v>8</v>
      </c>
      <c r="BL20" s="109">
        <f t="shared" si="0"/>
        <v>1</v>
      </c>
      <c r="BM20" s="109">
        <f t="shared" si="0"/>
        <v>1</v>
      </c>
      <c r="BN20" s="109">
        <f t="shared" si="0"/>
        <v>4</v>
      </c>
      <c r="BO20" s="109">
        <f t="shared" si="0"/>
        <v>11.5</v>
      </c>
      <c r="BP20" s="113">
        <f t="shared" si="1"/>
        <v>48</v>
      </c>
      <c r="BQ20" s="134">
        <f t="shared" si="2"/>
        <v>10</v>
      </c>
      <c r="BR20" s="136">
        <v>3</v>
      </c>
      <c r="BS20" s="136">
        <v>2</v>
      </c>
      <c r="BT20" s="136">
        <v>2</v>
      </c>
      <c r="BU20" s="136">
        <v>3</v>
      </c>
      <c r="BV20" s="136"/>
      <c r="BW20" s="136"/>
      <c r="BX20" s="136"/>
      <c r="BY20" s="136"/>
      <c r="BZ20" s="688" t="s">
        <v>44</v>
      </c>
      <c r="CA20" s="689"/>
    </row>
    <row r="21" spans="1:79" s="20" customFormat="1" ht="16.5" thickTop="1" thickBot="1">
      <c r="A21" s="215">
        <v>7</v>
      </c>
      <c r="B21" s="366">
        <v>321205647</v>
      </c>
      <c r="C21" s="370" t="s">
        <v>704</v>
      </c>
      <c r="D21" s="98">
        <v>1.5</v>
      </c>
      <c r="E21" s="98">
        <v>2</v>
      </c>
      <c r="F21" s="112">
        <v>1.5</v>
      </c>
      <c r="G21" s="112">
        <v>2.5</v>
      </c>
      <c r="H21" s="94"/>
      <c r="I21" s="94"/>
      <c r="J21" s="94"/>
      <c r="K21" s="82"/>
      <c r="L21" s="98">
        <v>2</v>
      </c>
      <c r="M21" s="98">
        <v>1.5</v>
      </c>
      <c r="N21" s="98">
        <v>1</v>
      </c>
      <c r="O21" s="98">
        <v>2.5</v>
      </c>
      <c r="P21" s="112"/>
      <c r="Q21" s="112"/>
      <c r="R21" s="129"/>
      <c r="S21" s="125"/>
      <c r="T21" s="98">
        <v>1</v>
      </c>
      <c r="U21" s="98"/>
      <c r="V21" s="98"/>
      <c r="W21" s="98">
        <v>0</v>
      </c>
      <c r="X21" s="98"/>
      <c r="Y21" s="112"/>
      <c r="Z21" s="129"/>
      <c r="AA21" s="125"/>
      <c r="AB21" s="98"/>
      <c r="AC21" s="112"/>
      <c r="AD21" s="112"/>
      <c r="AE21" s="129"/>
      <c r="AF21" s="129"/>
      <c r="AG21" s="112"/>
      <c r="AH21" s="98">
        <v>4</v>
      </c>
      <c r="AI21" s="98"/>
      <c r="AJ21" s="305"/>
      <c r="AK21" s="129"/>
      <c r="AL21" s="129"/>
      <c r="AM21" s="112"/>
      <c r="AN21" s="98">
        <v>1</v>
      </c>
      <c r="AO21" s="524">
        <v>1.5</v>
      </c>
      <c r="AP21" s="522"/>
      <c r="AQ21" s="129"/>
      <c r="AR21" s="251"/>
      <c r="AS21" s="129"/>
      <c r="AT21" s="129"/>
      <c r="AU21" s="129"/>
      <c r="AV21" s="129"/>
      <c r="AW21" s="112"/>
      <c r="AX21" s="112"/>
      <c r="AY21" s="525">
        <v>13</v>
      </c>
      <c r="AZ21" s="184">
        <v>16</v>
      </c>
      <c r="BA21" s="184">
        <v>6</v>
      </c>
      <c r="BB21" s="184">
        <v>8.5</v>
      </c>
      <c r="BC21" s="184">
        <v>10.5</v>
      </c>
      <c r="BD21" s="305"/>
      <c r="BE21" s="129"/>
      <c r="BF21" s="129"/>
      <c r="BG21" s="125"/>
      <c r="BH21" s="109">
        <f t="shared" si="0"/>
        <v>20.5</v>
      </c>
      <c r="BI21" s="109">
        <f t="shared" si="0"/>
        <v>9.5</v>
      </c>
      <c r="BJ21" s="109">
        <f t="shared" si="0"/>
        <v>11</v>
      </c>
      <c r="BK21" s="109">
        <f t="shared" si="0"/>
        <v>15.5</v>
      </c>
      <c r="BL21" s="109">
        <f t="shared" si="0"/>
        <v>1</v>
      </c>
      <c r="BM21" s="109">
        <f t="shared" si="0"/>
        <v>1.5</v>
      </c>
      <c r="BN21" s="109">
        <f t="shared" si="0"/>
        <v>4</v>
      </c>
      <c r="BO21" s="109">
        <f t="shared" si="0"/>
        <v>13</v>
      </c>
      <c r="BP21" s="113">
        <f t="shared" si="1"/>
        <v>76</v>
      </c>
      <c r="BQ21" s="526">
        <f t="shared" si="2"/>
        <v>20</v>
      </c>
      <c r="BR21" s="161"/>
      <c r="BS21" s="160"/>
      <c r="BT21" s="160"/>
      <c r="BU21" s="161"/>
      <c r="BV21" s="161"/>
      <c r="BW21" s="161"/>
      <c r="BX21" s="162"/>
      <c r="BY21" s="163">
        <v>20</v>
      </c>
      <c r="BZ21" s="688" t="s">
        <v>63</v>
      </c>
      <c r="CA21" s="689"/>
    </row>
    <row r="22" spans="1:79" s="20" customFormat="1" ht="16.5" thickTop="1" thickBot="1">
      <c r="A22" s="215">
        <v>8</v>
      </c>
      <c r="B22" s="366">
        <v>321205649</v>
      </c>
      <c r="C22" s="370" t="s">
        <v>705</v>
      </c>
      <c r="D22" s="98">
        <v>2</v>
      </c>
      <c r="E22" s="98">
        <v>1.5</v>
      </c>
      <c r="F22" s="112">
        <v>1.5</v>
      </c>
      <c r="G22" s="112">
        <v>1.5</v>
      </c>
      <c r="H22" s="94"/>
      <c r="I22" s="94"/>
      <c r="J22" s="94"/>
      <c r="K22" s="82"/>
      <c r="L22" s="98">
        <v>2.5</v>
      </c>
      <c r="M22" s="98">
        <v>2</v>
      </c>
      <c r="N22" s="98">
        <v>2</v>
      </c>
      <c r="O22" s="98">
        <v>3</v>
      </c>
      <c r="P22" s="112"/>
      <c r="Q22" s="112"/>
      <c r="R22" s="129"/>
      <c r="S22" s="125"/>
      <c r="T22" s="98">
        <v>1</v>
      </c>
      <c r="U22" s="98"/>
      <c r="V22" s="98"/>
      <c r="W22" s="98">
        <v>1</v>
      </c>
      <c r="X22" s="98"/>
      <c r="Y22" s="112"/>
      <c r="Z22" s="129"/>
      <c r="AA22" s="125"/>
      <c r="AB22" s="98"/>
      <c r="AC22" s="112"/>
      <c r="AD22" s="112"/>
      <c r="AE22" s="129"/>
      <c r="AF22" s="129"/>
      <c r="AG22" s="112"/>
      <c r="AH22" s="98">
        <v>5</v>
      </c>
      <c r="AI22" s="98"/>
      <c r="AJ22" s="305"/>
      <c r="AK22" s="129"/>
      <c r="AL22" s="129"/>
      <c r="AM22" s="112"/>
      <c r="AN22" s="98">
        <v>1</v>
      </c>
      <c r="AO22" s="524">
        <v>2</v>
      </c>
      <c r="AP22" s="522"/>
      <c r="AQ22" s="129"/>
      <c r="AR22" s="251"/>
      <c r="AS22" s="129"/>
      <c r="AT22" s="129"/>
      <c r="AU22" s="129"/>
      <c r="AV22" s="129"/>
      <c r="AW22" s="112"/>
      <c r="AX22" s="112"/>
      <c r="AY22" s="525">
        <v>10.5</v>
      </c>
      <c r="AZ22" s="184">
        <v>13.5</v>
      </c>
      <c r="BA22" s="184">
        <v>2.5</v>
      </c>
      <c r="BB22" s="184">
        <v>3</v>
      </c>
      <c r="BC22" s="184">
        <v>4.5</v>
      </c>
      <c r="BD22" s="305"/>
      <c r="BE22" s="129"/>
      <c r="BF22" s="129"/>
      <c r="BG22" s="125"/>
      <c r="BH22" s="109">
        <f t="shared" si="0"/>
        <v>19</v>
      </c>
      <c r="BI22" s="109">
        <f t="shared" si="0"/>
        <v>6</v>
      </c>
      <c r="BJ22" s="109">
        <f t="shared" si="0"/>
        <v>6.5</v>
      </c>
      <c r="BK22" s="109">
        <f t="shared" si="0"/>
        <v>10</v>
      </c>
      <c r="BL22" s="109">
        <f t="shared" si="0"/>
        <v>1</v>
      </c>
      <c r="BM22" s="109">
        <f t="shared" si="0"/>
        <v>2</v>
      </c>
      <c r="BN22" s="109">
        <f t="shared" si="0"/>
        <v>5</v>
      </c>
      <c r="BO22" s="109">
        <f t="shared" si="0"/>
        <v>10.5</v>
      </c>
      <c r="BP22" s="113">
        <f t="shared" si="1"/>
        <v>60</v>
      </c>
      <c r="BQ22" s="526">
        <f t="shared" si="2"/>
        <v>50</v>
      </c>
      <c r="BR22" s="161">
        <v>12</v>
      </c>
      <c r="BS22" s="160">
        <v>9</v>
      </c>
      <c r="BT22" s="160">
        <v>15</v>
      </c>
      <c r="BU22" s="161">
        <v>14</v>
      </c>
      <c r="BV22" s="161"/>
      <c r="BW22" s="161"/>
      <c r="BX22" s="162"/>
      <c r="BY22" s="163"/>
      <c r="BZ22" s="688" t="s">
        <v>65</v>
      </c>
      <c r="CA22" s="689"/>
    </row>
    <row r="23" spans="1:79" s="20" customFormat="1" ht="16.5" thickTop="1" thickBot="1">
      <c r="A23" s="215">
        <v>9</v>
      </c>
      <c r="B23" s="366">
        <v>321205680</v>
      </c>
      <c r="C23" s="370" t="s">
        <v>706</v>
      </c>
      <c r="D23" s="98">
        <v>1.5</v>
      </c>
      <c r="E23" s="98">
        <v>2</v>
      </c>
      <c r="F23" s="112">
        <v>2</v>
      </c>
      <c r="G23" s="112">
        <v>4</v>
      </c>
      <c r="H23" s="129"/>
      <c r="I23" s="129"/>
      <c r="J23" s="129"/>
      <c r="K23" s="125"/>
      <c r="L23" s="98">
        <v>2.5</v>
      </c>
      <c r="M23" s="98">
        <v>2</v>
      </c>
      <c r="N23" s="98">
        <v>2</v>
      </c>
      <c r="O23" s="98">
        <v>3</v>
      </c>
      <c r="P23" s="112"/>
      <c r="Q23" s="112"/>
      <c r="R23" s="129"/>
      <c r="S23" s="125"/>
      <c r="T23" s="98">
        <v>1</v>
      </c>
      <c r="U23" s="98"/>
      <c r="V23" s="98"/>
      <c r="W23" s="98">
        <v>1</v>
      </c>
      <c r="X23" s="98"/>
      <c r="Y23" s="112"/>
      <c r="Z23" s="129"/>
      <c r="AA23" s="125"/>
      <c r="AB23" s="98"/>
      <c r="AC23" s="112"/>
      <c r="AD23" s="112"/>
      <c r="AE23" s="129"/>
      <c r="AF23" s="129"/>
      <c r="AG23" s="112"/>
      <c r="AH23" s="98">
        <v>4</v>
      </c>
      <c r="AI23" s="98"/>
      <c r="AJ23" s="305"/>
      <c r="AK23" s="129"/>
      <c r="AL23" s="129"/>
      <c r="AM23" s="112"/>
      <c r="AN23" s="98">
        <v>1</v>
      </c>
      <c r="AO23" s="524">
        <v>1</v>
      </c>
      <c r="AP23" s="522"/>
      <c r="AQ23" s="129"/>
      <c r="AR23" s="251"/>
      <c r="AS23" s="129"/>
      <c r="AT23" s="129"/>
      <c r="AU23" s="129"/>
      <c r="AV23" s="129"/>
      <c r="AW23" s="112"/>
      <c r="AX23" s="112"/>
      <c r="AY23" s="525">
        <v>14.5</v>
      </c>
      <c r="AZ23" s="184">
        <v>16</v>
      </c>
      <c r="BA23" s="184">
        <v>7</v>
      </c>
      <c r="BB23" s="184">
        <v>7</v>
      </c>
      <c r="BC23" s="184">
        <v>8.5</v>
      </c>
      <c r="BD23" s="305"/>
      <c r="BE23" s="129"/>
      <c r="BF23" s="129"/>
      <c r="BG23" s="125"/>
      <c r="BH23" s="109">
        <f t="shared" si="0"/>
        <v>21</v>
      </c>
      <c r="BI23" s="109">
        <f t="shared" si="0"/>
        <v>11</v>
      </c>
      <c r="BJ23" s="109">
        <f t="shared" si="0"/>
        <v>11</v>
      </c>
      <c r="BK23" s="109">
        <f t="shared" si="0"/>
        <v>16.5</v>
      </c>
      <c r="BL23" s="109">
        <f t="shared" si="0"/>
        <v>1</v>
      </c>
      <c r="BM23" s="109">
        <f t="shared" si="0"/>
        <v>1</v>
      </c>
      <c r="BN23" s="109">
        <f t="shared" si="0"/>
        <v>4</v>
      </c>
      <c r="BO23" s="109">
        <f t="shared" si="0"/>
        <v>14.5</v>
      </c>
      <c r="BP23" s="113">
        <f t="shared" si="1"/>
        <v>80</v>
      </c>
      <c r="BQ23" s="526">
        <f t="shared" ref="BQ23:BW23" si="3">SUM(BQ16:BQ22)</f>
        <v>100</v>
      </c>
      <c r="BR23" s="526">
        <f t="shared" si="3"/>
        <v>18</v>
      </c>
      <c r="BS23" s="172">
        <f t="shared" si="3"/>
        <v>13</v>
      </c>
      <c r="BT23" s="172">
        <f t="shared" si="3"/>
        <v>19</v>
      </c>
      <c r="BU23" s="172">
        <f t="shared" si="3"/>
        <v>22</v>
      </c>
      <c r="BV23" s="172">
        <f t="shared" si="3"/>
        <v>1</v>
      </c>
      <c r="BW23" s="172">
        <f t="shared" si="3"/>
        <v>2</v>
      </c>
      <c r="BX23" s="172">
        <v>5</v>
      </c>
      <c r="BY23" s="172">
        <f>SUM(BY16:BY22)</f>
        <v>20</v>
      </c>
      <c r="BZ23" s="692" t="s">
        <v>68</v>
      </c>
      <c r="CA23" s="693"/>
    </row>
    <row r="24" spans="1:79" s="20" customFormat="1" ht="16.5" thickTop="1" thickBot="1">
      <c r="A24" s="215">
        <v>10</v>
      </c>
      <c r="B24" s="366">
        <v>322205842</v>
      </c>
      <c r="C24" s="370" t="s">
        <v>707</v>
      </c>
      <c r="D24" s="98">
        <v>2</v>
      </c>
      <c r="E24" s="98">
        <v>2</v>
      </c>
      <c r="F24" s="112">
        <v>2</v>
      </c>
      <c r="G24" s="112">
        <v>4</v>
      </c>
      <c r="H24" s="129"/>
      <c r="I24" s="129"/>
      <c r="J24" s="129"/>
      <c r="K24" s="125"/>
      <c r="L24" s="98">
        <v>3</v>
      </c>
      <c r="M24" s="98">
        <v>2</v>
      </c>
      <c r="N24" s="98">
        <v>2</v>
      </c>
      <c r="O24" s="98">
        <v>2.5</v>
      </c>
      <c r="P24" s="112"/>
      <c r="Q24" s="112"/>
      <c r="R24" s="129"/>
      <c r="S24" s="125"/>
      <c r="T24" s="98">
        <v>1</v>
      </c>
      <c r="U24" s="98"/>
      <c r="V24" s="98"/>
      <c r="W24" s="98">
        <v>1</v>
      </c>
      <c r="X24" s="98"/>
      <c r="Y24" s="112"/>
      <c r="Z24" s="129"/>
      <c r="AA24" s="125"/>
      <c r="AB24" s="98"/>
      <c r="AC24" s="112"/>
      <c r="AD24" s="112"/>
      <c r="AE24" s="129"/>
      <c r="AF24" s="129"/>
      <c r="AG24" s="112"/>
      <c r="AH24" s="98">
        <v>5</v>
      </c>
      <c r="AI24" s="98"/>
      <c r="AJ24" s="305"/>
      <c r="AK24" s="129"/>
      <c r="AL24" s="129"/>
      <c r="AM24" s="112"/>
      <c r="AN24" s="98">
        <v>1</v>
      </c>
      <c r="AO24" s="524">
        <v>1.5</v>
      </c>
      <c r="AP24" s="522"/>
      <c r="AQ24" s="129"/>
      <c r="AR24" s="251"/>
      <c r="AS24" s="129"/>
      <c r="AT24" s="129"/>
      <c r="AU24" s="129"/>
      <c r="AV24" s="129"/>
      <c r="AW24" s="112"/>
      <c r="AX24" s="112"/>
      <c r="AY24" s="525">
        <v>18.5</v>
      </c>
      <c r="AZ24" s="184">
        <v>18</v>
      </c>
      <c r="BA24" s="184">
        <v>7.5</v>
      </c>
      <c r="BB24" s="184">
        <v>10</v>
      </c>
      <c r="BC24" s="184">
        <v>12</v>
      </c>
      <c r="BD24" s="305"/>
      <c r="BE24" s="129"/>
      <c r="BF24" s="129"/>
      <c r="BG24" s="125"/>
      <c r="BH24" s="109">
        <f t="shared" si="0"/>
        <v>24</v>
      </c>
      <c r="BI24" s="109">
        <f t="shared" si="0"/>
        <v>11.5</v>
      </c>
      <c r="BJ24" s="109">
        <f t="shared" si="0"/>
        <v>14</v>
      </c>
      <c r="BK24" s="109">
        <f t="shared" si="0"/>
        <v>19.5</v>
      </c>
      <c r="BL24" s="109">
        <f t="shared" si="0"/>
        <v>1</v>
      </c>
      <c r="BM24" s="109">
        <f t="shared" si="0"/>
        <v>1.5</v>
      </c>
      <c r="BN24" s="109">
        <f t="shared" si="0"/>
        <v>5</v>
      </c>
      <c r="BO24" s="109">
        <f t="shared" si="0"/>
        <v>18.5</v>
      </c>
      <c r="BP24" s="113">
        <f t="shared" si="1"/>
        <v>95</v>
      </c>
    </row>
    <row r="25" spans="1:79" s="20" customFormat="1" ht="16.5" thickTop="1" thickBot="1">
      <c r="A25" s="215">
        <v>11</v>
      </c>
      <c r="B25" s="366">
        <v>322205843</v>
      </c>
      <c r="C25" s="370" t="s">
        <v>708</v>
      </c>
      <c r="D25" s="98">
        <v>2</v>
      </c>
      <c r="E25" s="98">
        <v>2</v>
      </c>
      <c r="F25" s="112">
        <v>2</v>
      </c>
      <c r="G25" s="112">
        <v>4</v>
      </c>
      <c r="H25" s="129"/>
      <c r="I25" s="129"/>
      <c r="J25" s="129"/>
      <c r="K25" s="125"/>
      <c r="L25" s="98">
        <v>3</v>
      </c>
      <c r="M25" s="98">
        <v>2</v>
      </c>
      <c r="N25" s="98">
        <v>2</v>
      </c>
      <c r="O25" s="98">
        <v>3</v>
      </c>
      <c r="P25" s="112"/>
      <c r="Q25" s="112"/>
      <c r="R25" s="129"/>
      <c r="S25" s="125"/>
      <c r="T25" s="98">
        <v>0.5</v>
      </c>
      <c r="U25" s="98"/>
      <c r="V25" s="98"/>
      <c r="W25" s="98">
        <v>0.5</v>
      </c>
      <c r="X25" s="98"/>
      <c r="Y25" s="112"/>
      <c r="Z25" s="129"/>
      <c r="AA25" s="125"/>
      <c r="AB25" s="98"/>
      <c r="AC25" s="112"/>
      <c r="AD25" s="112"/>
      <c r="AE25" s="129"/>
      <c r="AF25" s="129"/>
      <c r="AG25" s="112"/>
      <c r="AH25" s="98">
        <v>5</v>
      </c>
      <c r="AI25" s="98"/>
      <c r="AJ25" s="305"/>
      <c r="AK25" s="129"/>
      <c r="AL25" s="129"/>
      <c r="AM25" s="112"/>
      <c r="AN25" s="98">
        <v>1</v>
      </c>
      <c r="AO25" s="524">
        <v>2</v>
      </c>
      <c r="AP25" s="522"/>
      <c r="AQ25" s="129"/>
      <c r="AR25" s="251"/>
      <c r="AS25" s="129"/>
      <c r="AT25" s="129"/>
      <c r="AU25" s="129"/>
      <c r="AV25" s="129"/>
      <c r="AW25" s="112"/>
      <c r="AX25" s="112"/>
      <c r="AY25" s="525">
        <v>18</v>
      </c>
      <c r="AZ25" s="184">
        <v>15.5</v>
      </c>
      <c r="BA25" s="184">
        <v>6</v>
      </c>
      <c r="BB25" s="184">
        <v>9.5</v>
      </c>
      <c r="BC25" s="184">
        <v>12</v>
      </c>
      <c r="BD25" s="305"/>
      <c r="BE25" s="129"/>
      <c r="BF25" s="129"/>
      <c r="BG25" s="125"/>
      <c r="BH25" s="109">
        <f t="shared" si="0"/>
        <v>21</v>
      </c>
      <c r="BI25" s="109">
        <f t="shared" si="0"/>
        <v>10</v>
      </c>
      <c r="BJ25" s="109">
        <f t="shared" si="0"/>
        <v>13.5</v>
      </c>
      <c r="BK25" s="109">
        <f t="shared" si="0"/>
        <v>19.5</v>
      </c>
      <c r="BL25" s="109">
        <f t="shared" si="0"/>
        <v>1</v>
      </c>
      <c r="BM25" s="109">
        <f t="shared" si="0"/>
        <v>2</v>
      </c>
      <c r="BN25" s="109">
        <f t="shared" si="0"/>
        <v>5</v>
      </c>
      <c r="BO25" s="109">
        <f t="shared" si="0"/>
        <v>18</v>
      </c>
      <c r="BP25" s="113">
        <f t="shared" si="1"/>
        <v>90</v>
      </c>
      <c r="BQ25" s="694" t="s">
        <v>71</v>
      </c>
      <c r="BR25" s="695"/>
      <c r="BS25" s="695"/>
      <c r="BT25" s="695"/>
      <c r="BU25" s="695"/>
      <c r="BV25" s="418"/>
      <c r="BW25" s="695" t="s">
        <v>72</v>
      </c>
      <c r="BX25" s="695"/>
      <c r="BY25" s="695"/>
      <c r="BZ25" s="695"/>
      <c r="CA25" s="698"/>
    </row>
    <row r="26" spans="1:79" s="20" customFormat="1" ht="16.5" thickTop="1" thickBot="1">
      <c r="A26" s="215">
        <v>12</v>
      </c>
      <c r="B26" s="366">
        <v>322205933</v>
      </c>
      <c r="C26" s="370" t="s">
        <v>709</v>
      </c>
      <c r="D26" s="98">
        <v>1.5</v>
      </c>
      <c r="E26" s="98">
        <v>2</v>
      </c>
      <c r="F26" s="112">
        <v>1.5</v>
      </c>
      <c r="G26" s="112">
        <v>2.5</v>
      </c>
      <c r="H26" s="129"/>
      <c r="I26" s="129"/>
      <c r="J26" s="129"/>
      <c r="K26" s="125"/>
      <c r="L26" s="98">
        <v>2</v>
      </c>
      <c r="M26" s="98">
        <v>1</v>
      </c>
      <c r="N26" s="98">
        <v>1</v>
      </c>
      <c r="O26" s="98">
        <v>0.5</v>
      </c>
      <c r="P26" s="112"/>
      <c r="Q26" s="112"/>
      <c r="R26" s="129"/>
      <c r="S26" s="125"/>
      <c r="T26" s="98">
        <v>1</v>
      </c>
      <c r="U26" s="98"/>
      <c r="V26" s="98"/>
      <c r="W26" s="98">
        <v>1</v>
      </c>
      <c r="X26" s="98"/>
      <c r="Y26" s="112"/>
      <c r="Z26" s="129"/>
      <c r="AA26" s="125"/>
      <c r="AB26" s="98"/>
      <c r="AC26" s="112"/>
      <c r="AD26" s="112"/>
      <c r="AE26" s="129"/>
      <c r="AF26" s="129"/>
      <c r="AG26" s="112"/>
      <c r="AH26" s="98">
        <v>5</v>
      </c>
      <c r="AI26" s="98"/>
      <c r="AJ26" s="305"/>
      <c r="AK26" s="129"/>
      <c r="AL26" s="129"/>
      <c r="AM26" s="112"/>
      <c r="AN26" s="98">
        <v>1</v>
      </c>
      <c r="AO26" s="524">
        <v>2</v>
      </c>
      <c r="AP26" s="522"/>
      <c r="AQ26" s="129"/>
      <c r="AR26" s="251"/>
      <c r="AS26" s="129"/>
      <c r="AT26" s="129"/>
      <c r="AU26" s="129"/>
      <c r="AV26" s="129"/>
      <c r="AW26" s="112"/>
      <c r="AX26" s="112"/>
      <c r="AY26" s="525">
        <v>12.5</v>
      </c>
      <c r="AZ26" s="184">
        <v>13</v>
      </c>
      <c r="BA26" s="184">
        <v>3.5</v>
      </c>
      <c r="BB26" s="184">
        <v>5.5</v>
      </c>
      <c r="BC26" s="184">
        <v>3.5</v>
      </c>
      <c r="BD26" s="305"/>
      <c r="BE26" s="129"/>
      <c r="BF26" s="129"/>
      <c r="BG26" s="125"/>
      <c r="BH26" s="109">
        <f t="shared" si="0"/>
        <v>17.5</v>
      </c>
      <c r="BI26" s="109">
        <f t="shared" si="0"/>
        <v>6.5</v>
      </c>
      <c r="BJ26" s="109">
        <f t="shared" si="0"/>
        <v>8</v>
      </c>
      <c r="BK26" s="109">
        <f t="shared" si="0"/>
        <v>7.5</v>
      </c>
      <c r="BL26" s="109">
        <f t="shared" si="0"/>
        <v>1</v>
      </c>
      <c r="BM26" s="109">
        <f t="shared" si="0"/>
        <v>2</v>
      </c>
      <c r="BN26" s="109">
        <f t="shared" si="0"/>
        <v>5</v>
      </c>
      <c r="BO26" s="109">
        <f t="shared" si="0"/>
        <v>12.5</v>
      </c>
      <c r="BP26" s="113">
        <f t="shared" si="1"/>
        <v>60</v>
      </c>
      <c r="BQ26" s="696"/>
      <c r="BR26" s="697"/>
      <c r="BS26" s="697"/>
      <c r="BT26" s="697"/>
      <c r="BU26" s="697"/>
      <c r="BV26" s="419"/>
      <c r="BW26" s="697"/>
      <c r="BX26" s="697"/>
      <c r="BY26" s="697"/>
      <c r="BZ26" s="697"/>
      <c r="CA26" s="699"/>
    </row>
    <row r="27" spans="1:79" s="20" customFormat="1" ht="16.5" thickTop="1" thickBot="1">
      <c r="A27" s="215">
        <v>13</v>
      </c>
      <c r="B27" s="366">
        <v>322206064</v>
      </c>
      <c r="C27" s="370" t="s">
        <v>710</v>
      </c>
      <c r="D27" s="98">
        <v>1.5</v>
      </c>
      <c r="E27" s="98">
        <v>2</v>
      </c>
      <c r="F27" s="112">
        <v>2</v>
      </c>
      <c r="G27" s="112">
        <v>3</v>
      </c>
      <c r="H27" s="94"/>
      <c r="I27" s="94"/>
      <c r="J27" s="94"/>
      <c r="K27" s="82"/>
      <c r="L27" s="98">
        <v>2</v>
      </c>
      <c r="M27" s="98">
        <v>1</v>
      </c>
      <c r="N27" s="98">
        <v>1</v>
      </c>
      <c r="O27" s="98">
        <v>1.5</v>
      </c>
      <c r="P27" s="112"/>
      <c r="Q27" s="112"/>
      <c r="R27" s="129"/>
      <c r="S27" s="125"/>
      <c r="T27" s="98">
        <v>0</v>
      </c>
      <c r="U27" s="98"/>
      <c r="V27" s="98"/>
      <c r="W27" s="98">
        <v>1</v>
      </c>
      <c r="X27" s="98"/>
      <c r="Y27" s="112"/>
      <c r="Z27" s="129"/>
      <c r="AA27" s="125"/>
      <c r="AB27" s="98"/>
      <c r="AC27" s="112"/>
      <c r="AD27" s="112"/>
      <c r="AE27" s="129"/>
      <c r="AF27" s="129"/>
      <c r="AG27" s="112"/>
      <c r="AH27" s="98">
        <v>4</v>
      </c>
      <c r="AI27" s="98"/>
      <c r="AJ27" s="305"/>
      <c r="AK27" s="129"/>
      <c r="AL27" s="129"/>
      <c r="AM27" s="112"/>
      <c r="AN27" s="98">
        <v>1</v>
      </c>
      <c r="AO27" s="524">
        <v>2</v>
      </c>
      <c r="AP27" s="522"/>
      <c r="AQ27" s="129"/>
      <c r="AR27" s="251"/>
      <c r="AS27" s="129"/>
      <c r="AT27" s="129"/>
      <c r="AU27" s="129"/>
      <c r="AV27" s="129"/>
      <c r="AW27" s="112"/>
      <c r="AX27" s="112"/>
      <c r="AY27" s="525">
        <v>12.5</v>
      </c>
      <c r="AZ27" s="184">
        <v>6</v>
      </c>
      <c r="BA27" s="184">
        <v>3</v>
      </c>
      <c r="BB27" s="184">
        <v>4</v>
      </c>
      <c r="BC27" s="184">
        <v>4.5</v>
      </c>
      <c r="BD27" s="305"/>
      <c r="BE27" s="129"/>
      <c r="BF27" s="129"/>
      <c r="BG27" s="125"/>
      <c r="BH27" s="109">
        <f t="shared" si="0"/>
        <v>9.5</v>
      </c>
      <c r="BI27" s="109">
        <f t="shared" si="0"/>
        <v>6</v>
      </c>
      <c r="BJ27" s="109">
        <f t="shared" si="0"/>
        <v>7</v>
      </c>
      <c r="BK27" s="109">
        <f t="shared" si="0"/>
        <v>10</v>
      </c>
      <c r="BL27" s="109">
        <f t="shared" si="0"/>
        <v>1</v>
      </c>
      <c r="BM27" s="109">
        <f t="shared" si="0"/>
        <v>2</v>
      </c>
      <c r="BN27" s="109">
        <f t="shared" si="0"/>
        <v>4</v>
      </c>
      <c r="BO27" s="109">
        <f t="shared" si="0"/>
        <v>12.5</v>
      </c>
      <c r="BP27" s="113">
        <f t="shared" si="1"/>
        <v>52</v>
      </c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</row>
    <row r="28" spans="1:79" s="20" customFormat="1" ht="16.5" thickTop="1" thickBot="1">
      <c r="A28" s="215">
        <v>14</v>
      </c>
      <c r="B28" s="366">
        <v>331202577</v>
      </c>
      <c r="C28" s="370" t="s">
        <v>711</v>
      </c>
      <c r="D28" s="98">
        <v>1.5</v>
      </c>
      <c r="E28" s="98">
        <v>2</v>
      </c>
      <c r="F28" s="112">
        <v>2</v>
      </c>
      <c r="G28" s="112">
        <v>2.5</v>
      </c>
      <c r="H28" s="129"/>
      <c r="I28" s="129"/>
      <c r="J28" s="129"/>
      <c r="K28" s="125"/>
      <c r="L28" s="98">
        <v>1.5</v>
      </c>
      <c r="M28" s="98">
        <v>2</v>
      </c>
      <c r="N28" s="98">
        <v>1</v>
      </c>
      <c r="O28" s="98">
        <v>2</v>
      </c>
      <c r="P28" s="112"/>
      <c r="Q28" s="112"/>
      <c r="R28" s="129"/>
      <c r="S28" s="125"/>
      <c r="T28" s="98">
        <v>1</v>
      </c>
      <c r="U28" s="98"/>
      <c r="V28" s="98"/>
      <c r="W28" s="98">
        <v>0.5</v>
      </c>
      <c r="X28" s="98"/>
      <c r="Y28" s="112"/>
      <c r="Z28" s="129"/>
      <c r="AA28" s="125"/>
      <c r="AB28" s="98"/>
      <c r="AC28" s="112"/>
      <c r="AD28" s="112"/>
      <c r="AE28" s="129"/>
      <c r="AF28" s="129"/>
      <c r="AG28" s="112"/>
      <c r="AH28" s="98">
        <v>5</v>
      </c>
      <c r="AI28" s="98"/>
      <c r="AJ28" s="305"/>
      <c r="AK28" s="129"/>
      <c r="AL28" s="129"/>
      <c r="AM28" s="112"/>
      <c r="AN28" s="98">
        <v>1</v>
      </c>
      <c r="AO28" s="524">
        <v>2</v>
      </c>
      <c r="AP28" s="522"/>
      <c r="AQ28" s="129"/>
      <c r="AR28" s="251"/>
      <c r="AS28" s="129"/>
      <c r="AT28" s="129"/>
      <c r="AU28" s="129"/>
      <c r="AV28" s="129"/>
      <c r="AW28" s="112"/>
      <c r="AX28" s="112"/>
      <c r="AY28" s="525">
        <v>14</v>
      </c>
      <c r="AZ28" s="184">
        <v>14</v>
      </c>
      <c r="BA28" s="184">
        <v>7</v>
      </c>
      <c r="BB28" s="184">
        <v>10</v>
      </c>
      <c r="BC28" s="184">
        <v>6</v>
      </c>
      <c r="BD28" s="305"/>
      <c r="BE28" s="129"/>
      <c r="BF28" s="129"/>
      <c r="BG28" s="125"/>
      <c r="BH28" s="109">
        <f t="shared" si="0"/>
        <v>18</v>
      </c>
      <c r="BI28" s="109">
        <f t="shared" si="0"/>
        <v>11</v>
      </c>
      <c r="BJ28" s="109">
        <f t="shared" si="0"/>
        <v>13</v>
      </c>
      <c r="BK28" s="109">
        <f t="shared" si="0"/>
        <v>11</v>
      </c>
      <c r="BL28" s="109">
        <f t="shared" si="0"/>
        <v>1</v>
      </c>
      <c r="BM28" s="109">
        <f t="shared" si="0"/>
        <v>2</v>
      </c>
      <c r="BN28" s="109">
        <f t="shared" si="0"/>
        <v>5</v>
      </c>
      <c r="BO28" s="109">
        <f t="shared" si="0"/>
        <v>14</v>
      </c>
      <c r="BP28" s="113">
        <f t="shared" si="1"/>
        <v>75</v>
      </c>
      <c r="BQ28" s="674"/>
      <c r="BR28" s="675"/>
      <c r="BS28" s="675"/>
      <c r="BT28" s="675"/>
      <c r="BU28" s="675"/>
      <c r="BV28" s="675"/>
      <c r="BW28" s="675"/>
      <c r="BX28" s="675"/>
      <c r="BY28" s="675"/>
      <c r="BZ28" s="675"/>
      <c r="CA28" s="676"/>
    </row>
    <row r="29" spans="1:79" s="20" customFormat="1" ht="16.5" thickTop="1" thickBot="1">
      <c r="A29" s="215">
        <v>15</v>
      </c>
      <c r="B29" s="366">
        <v>331202635</v>
      </c>
      <c r="C29" s="370" t="s">
        <v>481</v>
      </c>
      <c r="D29" s="98">
        <v>1.5</v>
      </c>
      <c r="E29" s="98">
        <v>2</v>
      </c>
      <c r="F29" s="112">
        <v>1.5</v>
      </c>
      <c r="G29" s="112">
        <v>3</v>
      </c>
      <c r="H29" s="129"/>
      <c r="I29" s="129"/>
      <c r="J29" s="129"/>
      <c r="K29" s="125"/>
      <c r="L29" s="98">
        <v>2</v>
      </c>
      <c r="M29" s="98">
        <v>1.5</v>
      </c>
      <c r="N29" s="98">
        <v>1</v>
      </c>
      <c r="O29" s="98">
        <v>2</v>
      </c>
      <c r="P29" s="112"/>
      <c r="Q29" s="112"/>
      <c r="R29" s="129"/>
      <c r="S29" s="125"/>
      <c r="T29" s="98">
        <v>1</v>
      </c>
      <c r="U29" s="98"/>
      <c r="V29" s="98"/>
      <c r="W29" s="98">
        <v>1</v>
      </c>
      <c r="X29" s="98"/>
      <c r="Y29" s="112"/>
      <c r="Z29" s="129"/>
      <c r="AA29" s="125"/>
      <c r="AB29" s="98"/>
      <c r="AC29" s="112"/>
      <c r="AD29" s="112"/>
      <c r="AE29" s="129"/>
      <c r="AF29" s="129"/>
      <c r="AG29" s="112"/>
      <c r="AH29" s="98">
        <v>3.5</v>
      </c>
      <c r="AI29" s="98"/>
      <c r="AJ29" s="305"/>
      <c r="AK29" s="129"/>
      <c r="AL29" s="129"/>
      <c r="AM29" s="112"/>
      <c r="AN29" s="98">
        <v>1</v>
      </c>
      <c r="AO29" s="524">
        <v>1</v>
      </c>
      <c r="AP29" s="522"/>
      <c r="AQ29" s="129"/>
      <c r="AR29" s="251"/>
      <c r="AS29" s="129"/>
      <c r="AT29" s="129"/>
      <c r="AU29" s="129"/>
      <c r="AV29" s="129"/>
      <c r="AW29" s="112"/>
      <c r="AX29" s="112"/>
      <c r="AY29" s="525">
        <v>10</v>
      </c>
      <c r="AZ29" s="184">
        <v>14.5</v>
      </c>
      <c r="BA29" s="184">
        <v>5</v>
      </c>
      <c r="BB29" s="184">
        <v>5</v>
      </c>
      <c r="BC29" s="184">
        <v>5.5</v>
      </c>
      <c r="BD29" s="305"/>
      <c r="BE29" s="129"/>
      <c r="BF29" s="129"/>
      <c r="BG29" s="125"/>
      <c r="BH29" s="109">
        <f t="shared" si="0"/>
        <v>19</v>
      </c>
      <c r="BI29" s="109">
        <f t="shared" si="0"/>
        <v>8.5</v>
      </c>
      <c r="BJ29" s="109">
        <f t="shared" si="0"/>
        <v>7.5</v>
      </c>
      <c r="BK29" s="109">
        <f t="shared" si="0"/>
        <v>11.5</v>
      </c>
      <c r="BL29" s="109">
        <f t="shared" si="0"/>
        <v>1</v>
      </c>
      <c r="BM29" s="109">
        <f t="shared" si="0"/>
        <v>1</v>
      </c>
      <c r="BN29" s="109">
        <f t="shared" si="0"/>
        <v>3.5</v>
      </c>
      <c r="BO29" s="109">
        <f t="shared" si="0"/>
        <v>10</v>
      </c>
      <c r="BP29" s="113">
        <f t="shared" si="1"/>
        <v>62</v>
      </c>
      <c r="BQ29" s="677"/>
      <c r="BR29" s="678"/>
      <c r="BS29" s="678"/>
      <c r="BT29" s="678"/>
      <c r="BU29" s="678"/>
      <c r="BV29" s="678"/>
      <c r="BW29" s="678"/>
      <c r="BX29" s="678"/>
      <c r="BY29" s="678"/>
      <c r="BZ29" s="678"/>
      <c r="CA29" s="679"/>
    </row>
    <row r="30" spans="1:79" s="20" customFormat="1" ht="16.5" thickTop="1" thickBot="1">
      <c r="A30" s="215">
        <v>16</v>
      </c>
      <c r="B30" s="366">
        <v>331203471</v>
      </c>
      <c r="C30" s="370" t="s">
        <v>626</v>
      </c>
      <c r="D30" s="98">
        <v>0.5</v>
      </c>
      <c r="E30" s="98">
        <v>1.5</v>
      </c>
      <c r="F30" s="112">
        <v>1</v>
      </c>
      <c r="G30" s="112">
        <v>0.5</v>
      </c>
      <c r="H30" s="129"/>
      <c r="I30" s="129"/>
      <c r="J30" s="129"/>
      <c r="K30" s="125"/>
      <c r="L30" s="98">
        <v>0</v>
      </c>
      <c r="M30" s="98">
        <v>1.5</v>
      </c>
      <c r="N30" s="98">
        <v>2</v>
      </c>
      <c r="O30" s="98">
        <v>2</v>
      </c>
      <c r="P30" s="112"/>
      <c r="Q30" s="112"/>
      <c r="R30" s="129"/>
      <c r="S30" s="125"/>
      <c r="T30" s="98">
        <v>1</v>
      </c>
      <c r="U30" s="98"/>
      <c r="V30" s="98"/>
      <c r="W30" s="98">
        <v>1</v>
      </c>
      <c r="X30" s="98"/>
      <c r="Y30" s="112"/>
      <c r="Z30" s="129"/>
      <c r="AA30" s="125"/>
      <c r="AB30" s="98"/>
      <c r="AC30" s="112"/>
      <c r="AD30" s="112"/>
      <c r="AE30" s="129"/>
      <c r="AF30" s="129"/>
      <c r="AG30" s="112"/>
      <c r="AH30" s="98">
        <v>5</v>
      </c>
      <c r="AI30" s="98"/>
      <c r="AJ30" s="305"/>
      <c r="AK30" s="129"/>
      <c r="AL30" s="129"/>
      <c r="AM30" s="112"/>
      <c r="AN30" s="98">
        <v>1</v>
      </c>
      <c r="AO30" s="524">
        <v>2</v>
      </c>
      <c r="AP30" s="522"/>
      <c r="AQ30" s="129"/>
      <c r="AR30" s="251"/>
      <c r="AS30" s="129"/>
      <c r="AT30" s="129"/>
      <c r="AU30" s="129"/>
      <c r="AV30" s="129"/>
      <c r="AW30" s="112"/>
      <c r="AX30" s="112"/>
      <c r="AY30" s="525">
        <v>13</v>
      </c>
      <c r="AZ30" s="184">
        <v>12.5</v>
      </c>
      <c r="BA30" s="184">
        <v>4.5</v>
      </c>
      <c r="BB30" s="184">
        <v>4</v>
      </c>
      <c r="BC30" s="184">
        <v>7</v>
      </c>
      <c r="BD30" s="305"/>
      <c r="BE30" s="129"/>
      <c r="BF30" s="129"/>
      <c r="BG30" s="125"/>
      <c r="BH30" s="109">
        <f t="shared" si="0"/>
        <v>14</v>
      </c>
      <c r="BI30" s="109">
        <f t="shared" si="0"/>
        <v>7.5</v>
      </c>
      <c r="BJ30" s="109">
        <f t="shared" si="0"/>
        <v>7</v>
      </c>
      <c r="BK30" s="109">
        <f t="shared" si="0"/>
        <v>10.5</v>
      </c>
      <c r="BL30" s="109">
        <f t="shared" si="0"/>
        <v>1</v>
      </c>
      <c r="BM30" s="109">
        <f t="shared" si="0"/>
        <v>2</v>
      </c>
      <c r="BN30" s="109">
        <f t="shared" si="0"/>
        <v>5</v>
      </c>
      <c r="BO30" s="109">
        <f t="shared" si="0"/>
        <v>13</v>
      </c>
      <c r="BP30" s="113">
        <f t="shared" si="1"/>
        <v>60</v>
      </c>
      <c r="BQ30" s="677"/>
      <c r="BR30" s="678"/>
      <c r="BS30" s="678"/>
      <c r="BT30" s="678"/>
      <c r="BU30" s="678"/>
      <c r="BV30" s="678"/>
      <c r="BW30" s="678"/>
      <c r="BX30" s="678"/>
      <c r="BY30" s="678"/>
      <c r="BZ30" s="678"/>
      <c r="CA30" s="679"/>
    </row>
    <row r="31" spans="1:79" s="20" customFormat="1" ht="16.5" thickTop="1" thickBot="1">
      <c r="A31" s="215">
        <v>17</v>
      </c>
      <c r="B31" s="366">
        <v>341206075</v>
      </c>
      <c r="C31" s="370" t="s">
        <v>688</v>
      </c>
      <c r="D31" s="98">
        <v>1.5</v>
      </c>
      <c r="E31" s="98">
        <v>2</v>
      </c>
      <c r="F31" s="112">
        <v>1.5</v>
      </c>
      <c r="G31" s="112">
        <v>3.5</v>
      </c>
      <c r="H31" s="129"/>
      <c r="I31" s="129"/>
      <c r="J31" s="129"/>
      <c r="K31" s="125"/>
      <c r="L31" s="98">
        <v>2</v>
      </c>
      <c r="M31" s="98">
        <v>2</v>
      </c>
      <c r="N31" s="98">
        <v>1</v>
      </c>
      <c r="O31" s="98">
        <v>2.5</v>
      </c>
      <c r="P31" s="112"/>
      <c r="Q31" s="112"/>
      <c r="R31" s="129"/>
      <c r="S31" s="125"/>
      <c r="T31" s="98">
        <v>1</v>
      </c>
      <c r="U31" s="98"/>
      <c r="V31" s="98"/>
      <c r="W31" s="98">
        <v>1</v>
      </c>
      <c r="X31" s="98"/>
      <c r="Y31" s="112"/>
      <c r="Z31" s="129"/>
      <c r="AA31" s="125"/>
      <c r="AB31" s="98"/>
      <c r="AC31" s="112"/>
      <c r="AD31" s="112"/>
      <c r="AE31" s="129"/>
      <c r="AF31" s="129"/>
      <c r="AG31" s="112"/>
      <c r="AH31" s="98">
        <v>4</v>
      </c>
      <c r="AI31" s="98"/>
      <c r="AJ31" s="305"/>
      <c r="AK31" s="129"/>
      <c r="AL31" s="129"/>
      <c r="AM31" s="112"/>
      <c r="AN31" s="98">
        <v>1</v>
      </c>
      <c r="AO31" s="524">
        <v>2</v>
      </c>
      <c r="AP31" s="522"/>
      <c r="AQ31" s="129"/>
      <c r="AR31" s="251"/>
      <c r="AS31" s="129"/>
      <c r="AT31" s="129"/>
      <c r="AU31" s="129"/>
      <c r="AV31" s="129"/>
      <c r="AW31" s="112"/>
      <c r="AX31" s="112"/>
      <c r="AY31" s="525">
        <v>18</v>
      </c>
      <c r="AZ31" s="184">
        <v>14.5</v>
      </c>
      <c r="BA31" s="184">
        <v>5</v>
      </c>
      <c r="BB31" s="184">
        <v>4.5</v>
      </c>
      <c r="BC31" s="184">
        <v>6</v>
      </c>
      <c r="BD31" s="305"/>
      <c r="BE31" s="129"/>
      <c r="BF31" s="129"/>
      <c r="BG31" s="125"/>
      <c r="BH31" s="109">
        <f t="shared" si="0"/>
        <v>19</v>
      </c>
      <c r="BI31" s="109">
        <f t="shared" si="0"/>
        <v>9</v>
      </c>
      <c r="BJ31" s="109">
        <f t="shared" si="0"/>
        <v>7</v>
      </c>
      <c r="BK31" s="109">
        <f t="shared" si="0"/>
        <v>13</v>
      </c>
      <c r="BL31" s="109">
        <f t="shared" si="0"/>
        <v>1</v>
      </c>
      <c r="BM31" s="109">
        <f t="shared" si="0"/>
        <v>2</v>
      </c>
      <c r="BN31" s="109">
        <f t="shared" si="0"/>
        <v>4</v>
      </c>
      <c r="BO31" s="109">
        <f t="shared" si="0"/>
        <v>18</v>
      </c>
      <c r="BP31" s="113">
        <f t="shared" si="1"/>
        <v>73</v>
      </c>
      <c r="BQ31" s="677"/>
      <c r="BR31" s="678"/>
      <c r="BS31" s="678"/>
      <c r="BT31" s="678"/>
      <c r="BU31" s="678"/>
      <c r="BV31" s="678"/>
      <c r="BW31" s="678"/>
      <c r="BX31" s="678"/>
      <c r="BY31" s="678"/>
      <c r="BZ31" s="678"/>
      <c r="CA31" s="679"/>
    </row>
    <row r="32" spans="1:79" s="20" customFormat="1" ht="16.5" thickTop="1" thickBot="1">
      <c r="A32" s="215">
        <v>18</v>
      </c>
      <c r="B32" s="366">
        <v>341206076</v>
      </c>
      <c r="C32" s="370" t="s">
        <v>631</v>
      </c>
      <c r="D32" s="98">
        <v>1.5</v>
      </c>
      <c r="E32" s="98">
        <v>2</v>
      </c>
      <c r="F32" s="112">
        <v>2</v>
      </c>
      <c r="G32" s="112">
        <v>3</v>
      </c>
      <c r="H32" s="94"/>
      <c r="I32" s="94"/>
      <c r="J32" s="94"/>
      <c r="K32" s="82"/>
      <c r="L32" s="98">
        <v>2.5</v>
      </c>
      <c r="M32" s="98">
        <v>2</v>
      </c>
      <c r="N32" s="98">
        <v>2</v>
      </c>
      <c r="O32" s="98">
        <v>3</v>
      </c>
      <c r="P32" s="112"/>
      <c r="Q32" s="112"/>
      <c r="R32" s="129"/>
      <c r="S32" s="125"/>
      <c r="T32" s="98">
        <v>1</v>
      </c>
      <c r="U32" s="98"/>
      <c r="V32" s="98"/>
      <c r="W32" s="98">
        <v>1</v>
      </c>
      <c r="X32" s="98"/>
      <c r="Y32" s="112"/>
      <c r="Z32" s="129"/>
      <c r="AA32" s="125"/>
      <c r="AB32" s="98"/>
      <c r="AC32" s="112"/>
      <c r="AD32" s="112"/>
      <c r="AE32" s="129"/>
      <c r="AF32" s="129"/>
      <c r="AG32" s="112"/>
      <c r="AH32" s="98">
        <v>4</v>
      </c>
      <c r="AI32" s="98"/>
      <c r="AJ32" s="305"/>
      <c r="AK32" s="129"/>
      <c r="AL32" s="129"/>
      <c r="AM32" s="112"/>
      <c r="AN32" s="98">
        <v>1</v>
      </c>
      <c r="AO32" s="524">
        <v>2</v>
      </c>
      <c r="AP32" s="522"/>
      <c r="AQ32" s="129"/>
      <c r="AR32" s="251"/>
      <c r="AS32" s="129"/>
      <c r="AT32" s="129"/>
      <c r="AU32" s="129"/>
      <c r="AV32" s="129"/>
      <c r="AW32" s="112"/>
      <c r="AX32" s="112"/>
      <c r="AY32" s="525">
        <v>13</v>
      </c>
      <c r="AZ32" s="184">
        <v>12</v>
      </c>
      <c r="BA32" s="184">
        <v>6</v>
      </c>
      <c r="BB32" s="184">
        <v>10</v>
      </c>
      <c r="BC32" s="184">
        <v>8</v>
      </c>
      <c r="BD32" s="305"/>
      <c r="BE32" s="129"/>
      <c r="BF32" s="129"/>
      <c r="BG32" s="125"/>
      <c r="BH32" s="109">
        <f t="shared" si="0"/>
        <v>17</v>
      </c>
      <c r="BI32" s="109">
        <f t="shared" si="0"/>
        <v>10</v>
      </c>
      <c r="BJ32" s="109">
        <f t="shared" si="0"/>
        <v>14</v>
      </c>
      <c r="BK32" s="109">
        <f t="shared" si="0"/>
        <v>15</v>
      </c>
      <c r="BL32" s="109">
        <f t="shared" si="0"/>
        <v>1</v>
      </c>
      <c r="BM32" s="109">
        <f t="shared" si="0"/>
        <v>2</v>
      </c>
      <c r="BN32" s="109">
        <f t="shared" si="0"/>
        <v>4</v>
      </c>
      <c r="BO32" s="109">
        <f t="shared" si="0"/>
        <v>13</v>
      </c>
      <c r="BP32" s="113">
        <f t="shared" si="1"/>
        <v>76</v>
      </c>
      <c r="BQ32" s="677"/>
      <c r="BR32" s="678"/>
      <c r="BS32" s="678"/>
      <c r="BT32" s="678"/>
      <c r="BU32" s="678"/>
      <c r="BV32" s="678"/>
      <c r="BW32" s="678"/>
      <c r="BX32" s="678"/>
      <c r="BY32" s="678"/>
      <c r="BZ32" s="678"/>
      <c r="CA32" s="679"/>
    </row>
    <row r="33" spans="1:80" s="20" customFormat="1" ht="16.5" thickTop="1" thickBot="1">
      <c r="A33" s="215">
        <v>19</v>
      </c>
      <c r="B33" s="366">
        <v>351205063</v>
      </c>
      <c r="C33" s="370" t="s">
        <v>248</v>
      </c>
      <c r="D33" s="98">
        <v>1</v>
      </c>
      <c r="E33" s="98">
        <v>1.5</v>
      </c>
      <c r="F33" s="112">
        <v>1.5</v>
      </c>
      <c r="G33" s="112">
        <v>3.5</v>
      </c>
      <c r="H33" s="129"/>
      <c r="I33" s="129"/>
      <c r="J33" s="129"/>
      <c r="K33" s="125"/>
      <c r="L33" s="98">
        <v>2.5</v>
      </c>
      <c r="M33" s="98">
        <v>1.5</v>
      </c>
      <c r="N33" s="98">
        <v>1.5</v>
      </c>
      <c r="O33" s="98">
        <v>1.5</v>
      </c>
      <c r="P33" s="112"/>
      <c r="Q33" s="112"/>
      <c r="R33" s="129"/>
      <c r="S33" s="125"/>
      <c r="T33" s="98">
        <v>1</v>
      </c>
      <c r="U33" s="98"/>
      <c r="V33" s="98"/>
      <c r="W33" s="98">
        <v>0.5</v>
      </c>
      <c r="X33" s="98"/>
      <c r="Y33" s="112"/>
      <c r="Z33" s="129"/>
      <c r="AA33" s="125"/>
      <c r="AB33" s="98"/>
      <c r="AC33" s="112"/>
      <c r="AD33" s="112"/>
      <c r="AE33" s="129"/>
      <c r="AF33" s="129"/>
      <c r="AG33" s="112"/>
      <c r="AH33" s="98">
        <v>5</v>
      </c>
      <c r="AI33" s="98"/>
      <c r="AJ33" s="305"/>
      <c r="AK33" s="129"/>
      <c r="AL33" s="129"/>
      <c r="AM33" s="112"/>
      <c r="AN33" s="98">
        <v>1</v>
      </c>
      <c r="AO33" s="524">
        <v>2</v>
      </c>
      <c r="AP33" s="522"/>
      <c r="AQ33" s="129"/>
      <c r="AR33" s="251"/>
      <c r="AS33" s="129"/>
      <c r="AT33" s="129"/>
      <c r="AU33" s="129"/>
      <c r="AV33" s="129"/>
      <c r="AW33" s="112"/>
      <c r="AX33" s="112"/>
      <c r="AY33" s="525">
        <v>14.5</v>
      </c>
      <c r="AZ33" s="184">
        <v>15.5</v>
      </c>
      <c r="BA33" s="184">
        <v>6.5</v>
      </c>
      <c r="BB33" s="184">
        <v>6.5</v>
      </c>
      <c r="BC33" s="184">
        <v>8</v>
      </c>
      <c r="BD33" s="305"/>
      <c r="BE33" s="129"/>
      <c r="BF33" s="129"/>
      <c r="BG33" s="125"/>
      <c r="BH33" s="109">
        <f t="shared" si="0"/>
        <v>20</v>
      </c>
      <c r="BI33" s="109">
        <f t="shared" si="0"/>
        <v>9.5</v>
      </c>
      <c r="BJ33" s="109">
        <f t="shared" si="0"/>
        <v>9.5</v>
      </c>
      <c r="BK33" s="109">
        <f t="shared" si="0"/>
        <v>13.5</v>
      </c>
      <c r="BL33" s="109">
        <f t="shared" si="0"/>
        <v>1</v>
      </c>
      <c r="BM33" s="109">
        <f t="shared" si="0"/>
        <v>2</v>
      </c>
      <c r="BN33" s="109">
        <f t="shared" si="0"/>
        <v>5</v>
      </c>
      <c r="BO33" s="109">
        <f t="shared" si="0"/>
        <v>14.5</v>
      </c>
      <c r="BP33" s="113">
        <f t="shared" si="1"/>
        <v>75</v>
      </c>
      <c r="BQ33" s="677"/>
      <c r="BR33" s="678"/>
      <c r="BS33" s="678"/>
      <c r="BT33" s="678"/>
      <c r="BU33" s="678"/>
      <c r="BV33" s="678"/>
      <c r="BW33" s="678"/>
      <c r="BX33" s="678"/>
      <c r="BY33" s="678"/>
      <c r="BZ33" s="678"/>
      <c r="CA33" s="679"/>
    </row>
    <row r="34" spans="1:80" s="20" customFormat="1" ht="16.5" thickTop="1" thickBot="1">
      <c r="A34" s="215">
        <v>20</v>
      </c>
      <c r="B34" s="366">
        <v>351205772</v>
      </c>
      <c r="C34" s="370" t="s">
        <v>689</v>
      </c>
      <c r="D34" s="98">
        <v>2</v>
      </c>
      <c r="E34" s="98">
        <v>2</v>
      </c>
      <c r="F34" s="112">
        <v>2</v>
      </c>
      <c r="G34" s="112">
        <v>4</v>
      </c>
      <c r="H34" s="129"/>
      <c r="I34" s="129"/>
      <c r="J34" s="129"/>
      <c r="K34" s="125"/>
      <c r="L34" s="98">
        <v>2.5</v>
      </c>
      <c r="M34" s="98">
        <v>2</v>
      </c>
      <c r="N34" s="98">
        <v>2</v>
      </c>
      <c r="O34" s="98">
        <v>3</v>
      </c>
      <c r="P34" s="112"/>
      <c r="Q34" s="112"/>
      <c r="R34" s="129"/>
      <c r="S34" s="125"/>
      <c r="T34" s="98">
        <v>1</v>
      </c>
      <c r="U34" s="98"/>
      <c r="V34" s="98"/>
      <c r="W34" s="98">
        <v>1</v>
      </c>
      <c r="X34" s="98"/>
      <c r="Y34" s="112"/>
      <c r="Z34" s="129"/>
      <c r="AA34" s="125"/>
      <c r="AB34" s="98"/>
      <c r="AC34" s="112"/>
      <c r="AD34" s="112"/>
      <c r="AE34" s="129"/>
      <c r="AF34" s="129"/>
      <c r="AG34" s="112"/>
      <c r="AH34" s="150">
        <v>4.5</v>
      </c>
      <c r="AI34" s="150"/>
      <c r="AJ34" s="527"/>
      <c r="AK34" s="528"/>
      <c r="AL34" s="528"/>
      <c r="AM34" s="112"/>
      <c r="AN34" s="150">
        <v>1</v>
      </c>
      <c r="AO34" s="529">
        <v>2</v>
      </c>
      <c r="AP34" s="522"/>
      <c r="AQ34" s="528"/>
      <c r="AR34" s="251"/>
      <c r="AS34" s="129"/>
      <c r="AT34" s="129"/>
      <c r="AU34" s="129"/>
      <c r="AV34" s="129"/>
      <c r="AW34" s="112"/>
      <c r="AX34" s="112"/>
      <c r="AY34" s="525">
        <v>18</v>
      </c>
      <c r="AZ34" s="184">
        <v>18</v>
      </c>
      <c r="BA34" s="184">
        <v>8</v>
      </c>
      <c r="BB34" s="184">
        <v>10</v>
      </c>
      <c r="BC34" s="184">
        <v>12</v>
      </c>
      <c r="BD34" s="305"/>
      <c r="BE34" s="129"/>
      <c r="BF34" s="129"/>
      <c r="BG34" s="125"/>
      <c r="BH34" s="109">
        <f t="shared" si="0"/>
        <v>23.5</v>
      </c>
      <c r="BI34" s="109">
        <f t="shared" si="0"/>
        <v>12</v>
      </c>
      <c r="BJ34" s="109">
        <f t="shared" si="0"/>
        <v>14</v>
      </c>
      <c r="BK34" s="109">
        <f t="shared" si="0"/>
        <v>20</v>
      </c>
      <c r="BL34" s="109">
        <f t="shared" si="0"/>
        <v>1</v>
      </c>
      <c r="BM34" s="109">
        <f t="shared" si="0"/>
        <v>2</v>
      </c>
      <c r="BN34" s="109">
        <f t="shared" si="0"/>
        <v>4.5</v>
      </c>
      <c r="BO34" s="109">
        <f t="shared" si="0"/>
        <v>18</v>
      </c>
      <c r="BP34" s="113">
        <f t="shared" si="1"/>
        <v>95</v>
      </c>
      <c r="BQ34" s="677"/>
      <c r="BR34" s="678"/>
      <c r="BS34" s="678"/>
      <c r="BT34" s="678"/>
      <c r="BU34" s="678"/>
      <c r="BV34" s="678"/>
      <c r="BW34" s="678"/>
      <c r="BX34" s="678"/>
      <c r="BY34" s="678"/>
      <c r="BZ34" s="678"/>
      <c r="CA34" s="679"/>
    </row>
    <row r="35" spans="1:80" s="20" customFormat="1" ht="16.5" thickTop="1" thickBot="1">
      <c r="A35" s="215">
        <v>21</v>
      </c>
      <c r="B35" s="366"/>
      <c r="C35" s="370"/>
      <c r="D35" s="98"/>
      <c r="E35" s="98"/>
      <c r="F35" s="112"/>
      <c r="G35" s="112"/>
      <c r="H35" s="129"/>
      <c r="I35" s="129"/>
      <c r="J35" s="129"/>
      <c r="K35" s="125"/>
      <c r="L35" s="98"/>
      <c r="M35" s="98"/>
      <c r="N35" s="98"/>
      <c r="O35" s="98"/>
      <c r="P35" s="112"/>
      <c r="Q35" s="112"/>
      <c r="R35" s="129"/>
      <c r="S35" s="129"/>
      <c r="T35" s="330"/>
      <c r="U35" s="112"/>
      <c r="V35" s="330"/>
      <c r="W35" s="330"/>
      <c r="X35" s="112"/>
      <c r="Y35" s="112"/>
      <c r="Z35" s="129"/>
      <c r="AA35" s="125"/>
      <c r="AB35" s="98"/>
      <c r="AC35" s="112"/>
      <c r="AD35" s="112"/>
      <c r="AE35" s="129"/>
      <c r="AF35" s="129"/>
      <c r="AG35" s="112"/>
      <c r="AH35" s="112"/>
      <c r="AI35" s="530"/>
      <c r="AJ35" s="112"/>
      <c r="AK35" s="112"/>
      <c r="AL35" s="112"/>
      <c r="AM35" s="112"/>
      <c r="AN35" s="330"/>
      <c r="AO35" s="531"/>
      <c r="AP35" s="522"/>
      <c r="AQ35" s="112"/>
      <c r="AR35" s="305"/>
      <c r="AS35" s="129"/>
      <c r="AT35" s="129"/>
      <c r="AU35" s="129"/>
      <c r="AV35" s="129"/>
      <c r="AW35" s="112"/>
      <c r="AX35" s="112"/>
      <c r="AY35" s="525"/>
      <c r="AZ35" s="184"/>
      <c r="BA35" s="184"/>
      <c r="BB35" s="184"/>
      <c r="BC35" s="184"/>
      <c r="BD35" s="305"/>
      <c r="BE35" s="129"/>
      <c r="BF35" s="129"/>
      <c r="BG35" s="125"/>
      <c r="BH35" s="109"/>
      <c r="BI35" s="109"/>
      <c r="BJ35" s="109"/>
      <c r="BK35" s="109"/>
      <c r="BL35" s="109"/>
      <c r="BM35" s="109"/>
      <c r="BN35" s="109"/>
      <c r="BO35" s="109"/>
      <c r="BP35" s="113">
        <f t="shared" si="1"/>
        <v>0</v>
      </c>
      <c r="BQ35" s="677"/>
      <c r="BR35" s="678"/>
      <c r="BS35" s="678"/>
      <c r="BT35" s="678"/>
      <c r="BU35" s="678"/>
      <c r="BV35" s="678"/>
      <c r="BW35" s="678"/>
      <c r="BX35" s="678"/>
      <c r="BY35" s="678"/>
      <c r="BZ35" s="678"/>
      <c r="CA35" s="679"/>
    </row>
    <row r="36" spans="1:80" s="20" customFormat="1" ht="16.5" thickTop="1" thickBot="1">
      <c r="A36" s="215">
        <v>22</v>
      </c>
      <c r="B36" s="366"/>
      <c r="C36" s="370"/>
      <c r="D36" s="98"/>
      <c r="E36" s="98"/>
      <c r="F36" s="112"/>
      <c r="G36" s="112"/>
      <c r="H36" s="129"/>
      <c r="I36" s="129"/>
      <c r="J36" s="129"/>
      <c r="K36" s="125"/>
      <c r="L36" s="98"/>
      <c r="M36" s="98"/>
      <c r="N36" s="98"/>
      <c r="O36" s="98"/>
      <c r="P36" s="112"/>
      <c r="Q36" s="112"/>
      <c r="R36" s="129"/>
      <c r="S36" s="129"/>
      <c r="T36" s="330"/>
      <c r="U36" s="112"/>
      <c r="V36" s="330"/>
      <c r="W36" s="330"/>
      <c r="X36" s="112"/>
      <c r="Y36" s="112"/>
      <c r="Z36" s="129"/>
      <c r="AA36" s="125"/>
      <c r="AB36" s="98"/>
      <c r="AC36" s="112"/>
      <c r="AD36" s="112"/>
      <c r="AE36" s="129"/>
      <c r="AF36" s="129"/>
      <c r="AG36" s="112"/>
      <c r="AH36" s="112"/>
      <c r="AI36" s="530"/>
      <c r="AJ36" s="112"/>
      <c r="AK36" s="112"/>
      <c r="AL36" s="112"/>
      <c r="AM36" s="112"/>
      <c r="AN36" s="330"/>
      <c r="AO36" s="531"/>
      <c r="AP36" s="522"/>
      <c r="AQ36" s="112"/>
      <c r="AR36" s="305"/>
      <c r="AS36" s="129"/>
      <c r="AT36" s="129"/>
      <c r="AU36" s="129"/>
      <c r="AV36" s="129"/>
      <c r="AW36" s="112"/>
      <c r="AX36" s="112"/>
      <c r="AY36" s="525"/>
      <c r="AZ36" s="184"/>
      <c r="BA36" s="184"/>
      <c r="BB36" s="184"/>
      <c r="BC36" s="184"/>
      <c r="BD36" s="305"/>
      <c r="BE36" s="129"/>
      <c r="BF36" s="129"/>
      <c r="BG36" s="125"/>
      <c r="BH36" s="109"/>
      <c r="BI36" s="109"/>
      <c r="BJ36" s="109"/>
      <c r="BK36" s="109"/>
      <c r="BL36" s="109"/>
      <c r="BM36" s="109"/>
      <c r="BN36" s="109"/>
      <c r="BO36" s="109"/>
      <c r="BP36" s="113">
        <f t="shared" si="1"/>
        <v>0</v>
      </c>
      <c r="BQ36" s="677"/>
      <c r="BR36" s="678"/>
      <c r="BS36" s="678"/>
      <c r="BT36" s="678"/>
      <c r="BU36" s="678"/>
      <c r="BV36" s="678"/>
      <c r="BW36" s="678"/>
      <c r="BX36" s="678"/>
      <c r="BY36" s="678"/>
      <c r="BZ36" s="678"/>
      <c r="CA36" s="679"/>
      <c r="CB36" s="185"/>
    </row>
    <row r="37" spans="1:80" s="20" customFormat="1" ht="16.5" thickTop="1" thickBot="1">
      <c r="A37" s="215">
        <v>23</v>
      </c>
      <c r="B37" s="366"/>
      <c r="C37" s="370"/>
      <c r="D37" s="98"/>
      <c r="E37" s="98"/>
      <c r="F37" s="112"/>
      <c r="G37" s="112"/>
      <c r="H37" s="94"/>
      <c r="I37" s="94"/>
      <c r="J37" s="94"/>
      <c r="K37" s="82"/>
      <c r="L37" s="98"/>
      <c r="M37" s="98"/>
      <c r="N37" s="98"/>
      <c r="O37" s="98"/>
      <c r="P37" s="112"/>
      <c r="Q37" s="112"/>
      <c r="R37" s="129"/>
      <c r="S37" s="129"/>
      <c r="T37" s="330"/>
      <c r="U37" s="112"/>
      <c r="V37" s="330"/>
      <c r="W37" s="330"/>
      <c r="X37" s="112"/>
      <c r="Y37" s="112"/>
      <c r="Z37" s="129"/>
      <c r="AA37" s="125"/>
      <c r="AB37" s="98"/>
      <c r="AC37" s="112"/>
      <c r="AD37" s="112"/>
      <c r="AE37" s="129"/>
      <c r="AF37" s="129"/>
      <c r="AG37" s="112"/>
      <c r="AH37" s="112"/>
      <c r="AI37" s="532"/>
      <c r="AJ37" s="112"/>
      <c r="AK37" s="112"/>
      <c r="AL37" s="112"/>
      <c r="AM37" s="112"/>
      <c r="AN37" s="330"/>
      <c r="AO37" s="531"/>
      <c r="AP37" s="522"/>
      <c r="AQ37" s="112"/>
      <c r="AR37" s="305"/>
      <c r="AS37" s="129"/>
      <c r="AT37" s="129"/>
      <c r="AU37" s="129"/>
      <c r="AV37" s="129"/>
      <c r="AW37" s="112"/>
      <c r="AX37" s="112"/>
      <c r="AY37" s="525"/>
      <c r="AZ37" s="184"/>
      <c r="BA37" s="184"/>
      <c r="BB37" s="184"/>
      <c r="BC37" s="184"/>
      <c r="BD37" s="305"/>
      <c r="BE37" s="129"/>
      <c r="BF37" s="129"/>
      <c r="BG37" s="125"/>
      <c r="BH37" s="109"/>
      <c r="BI37" s="109"/>
      <c r="BJ37" s="109"/>
      <c r="BK37" s="109"/>
      <c r="BL37" s="109"/>
      <c r="BM37" s="109"/>
      <c r="BN37" s="109"/>
      <c r="BO37" s="109"/>
      <c r="BP37" s="113">
        <f t="shared" si="1"/>
        <v>0</v>
      </c>
      <c r="BQ37" s="677"/>
      <c r="BR37" s="678"/>
      <c r="BS37" s="678"/>
      <c r="BT37" s="678"/>
      <c r="BU37" s="678"/>
      <c r="BV37" s="678"/>
      <c r="BW37" s="678"/>
      <c r="BX37" s="678"/>
      <c r="BY37" s="678"/>
      <c r="BZ37" s="678"/>
      <c r="CA37" s="679"/>
      <c r="CB37" s="185"/>
    </row>
    <row r="38" spans="1:80" s="20" customFormat="1" ht="16.5" thickTop="1" thickBot="1">
      <c r="A38" s="215">
        <v>24</v>
      </c>
      <c r="B38" s="366"/>
      <c r="C38" s="370"/>
      <c r="D38" s="98"/>
      <c r="E38" s="98"/>
      <c r="F38" s="112"/>
      <c r="G38" s="112"/>
      <c r="H38" s="129"/>
      <c r="I38" s="129"/>
      <c r="J38" s="129"/>
      <c r="K38" s="125"/>
      <c r="L38" s="98"/>
      <c r="M38" s="98"/>
      <c r="N38" s="98"/>
      <c r="O38" s="98"/>
      <c r="P38" s="112"/>
      <c r="Q38" s="112"/>
      <c r="R38" s="129"/>
      <c r="S38" s="129"/>
      <c r="T38" s="330"/>
      <c r="U38" s="112"/>
      <c r="V38" s="330"/>
      <c r="W38" s="330"/>
      <c r="X38" s="112"/>
      <c r="Y38" s="112"/>
      <c r="Z38" s="129"/>
      <c r="AA38" s="125"/>
      <c r="AB38" s="98"/>
      <c r="AC38" s="112"/>
      <c r="AD38" s="112"/>
      <c r="AE38" s="129"/>
      <c r="AF38" s="129"/>
      <c r="AG38" s="112"/>
      <c r="AH38" s="112"/>
      <c r="AI38" s="532"/>
      <c r="AJ38" s="112"/>
      <c r="AK38" s="112"/>
      <c r="AL38" s="112"/>
      <c r="AM38" s="112"/>
      <c r="AN38" s="330"/>
      <c r="AO38" s="533"/>
      <c r="AP38" s="534"/>
      <c r="AQ38" s="112"/>
      <c r="AR38" s="305"/>
      <c r="AS38" s="129"/>
      <c r="AT38" s="129"/>
      <c r="AU38" s="129"/>
      <c r="AV38" s="129"/>
      <c r="AW38" s="112"/>
      <c r="AX38" s="112"/>
      <c r="AY38" s="525"/>
      <c r="AZ38" s="184"/>
      <c r="BA38" s="184"/>
      <c r="BB38" s="184"/>
      <c r="BC38" s="184"/>
      <c r="BD38" s="305"/>
      <c r="BE38" s="129"/>
      <c r="BF38" s="129"/>
      <c r="BG38" s="125"/>
      <c r="BH38" s="109"/>
      <c r="BI38" s="109"/>
      <c r="BJ38" s="109"/>
      <c r="BK38" s="109"/>
      <c r="BL38" s="109"/>
      <c r="BM38" s="109"/>
      <c r="BN38" s="109"/>
      <c r="BO38" s="109"/>
      <c r="BP38" s="113">
        <f t="shared" si="1"/>
        <v>0</v>
      </c>
      <c r="BQ38" s="677"/>
      <c r="BR38" s="678"/>
      <c r="BS38" s="678"/>
      <c r="BT38" s="678"/>
      <c r="BU38" s="678"/>
      <c r="BV38" s="678"/>
      <c r="BW38" s="678"/>
      <c r="BX38" s="678"/>
      <c r="BY38" s="678"/>
      <c r="BZ38" s="678"/>
      <c r="CA38" s="679"/>
      <c r="CB38" s="185"/>
    </row>
    <row r="39" spans="1:80" s="20" customFormat="1" thickTop="1" thickBot="1">
      <c r="A39" s="700" t="s">
        <v>115</v>
      </c>
      <c r="B39" s="701"/>
      <c r="C39" s="702"/>
      <c r="D39" s="187">
        <f t="shared" ref="D39:AI39" si="4">(SUM(D15:D31))/$BV$10</f>
        <v>1.1052631578947369</v>
      </c>
      <c r="E39" s="187">
        <f t="shared" si="4"/>
        <v>1.631578947368421</v>
      </c>
      <c r="F39" s="187">
        <f t="shared" si="4"/>
        <v>1.3421052631578947</v>
      </c>
      <c r="G39" s="187">
        <f t="shared" si="4"/>
        <v>2.3157894736842106</v>
      </c>
      <c r="H39" s="187">
        <f t="shared" si="4"/>
        <v>0</v>
      </c>
      <c r="I39" s="187">
        <f t="shared" si="4"/>
        <v>0</v>
      </c>
      <c r="J39" s="187">
        <f t="shared" si="4"/>
        <v>0</v>
      </c>
      <c r="K39" s="187">
        <f t="shared" si="4"/>
        <v>0</v>
      </c>
      <c r="L39" s="188">
        <f t="shared" si="4"/>
        <v>1.6052631578947369</v>
      </c>
      <c r="M39" s="188">
        <f t="shared" si="4"/>
        <v>1.263157894736842</v>
      </c>
      <c r="N39" s="188">
        <f t="shared" si="4"/>
        <v>1.0263157894736843</v>
      </c>
      <c r="O39" s="188">
        <f t="shared" si="4"/>
        <v>1.5789473684210527</v>
      </c>
      <c r="P39" s="188">
        <f t="shared" si="4"/>
        <v>0</v>
      </c>
      <c r="Q39" s="188">
        <f t="shared" si="4"/>
        <v>0</v>
      </c>
      <c r="R39" s="188">
        <f t="shared" si="4"/>
        <v>0</v>
      </c>
      <c r="S39" s="188">
        <f t="shared" si="4"/>
        <v>0</v>
      </c>
      <c r="T39" s="296">
        <f t="shared" si="4"/>
        <v>0.71052631578947367</v>
      </c>
      <c r="U39" s="296">
        <f t="shared" si="4"/>
        <v>0</v>
      </c>
      <c r="V39" s="296">
        <f t="shared" si="4"/>
        <v>0</v>
      </c>
      <c r="W39" s="296">
        <f t="shared" si="4"/>
        <v>0.68421052631578949</v>
      </c>
      <c r="X39" s="296">
        <f t="shared" si="4"/>
        <v>0</v>
      </c>
      <c r="Y39" s="188">
        <f t="shared" si="4"/>
        <v>0</v>
      </c>
      <c r="Z39" s="188">
        <f t="shared" si="4"/>
        <v>0</v>
      </c>
      <c r="AA39" s="188">
        <f t="shared" si="4"/>
        <v>0</v>
      </c>
      <c r="AB39" s="188">
        <f t="shared" si="4"/>
        <v>0</v>
      </c>
      <c r="AC39" s="188">
        <f t="shared" si="4"/>
        <v>0</v>
      </c>
      <c r="AD39" s="188">
        <f t="shared" si="4"/>
        <v>0</v>
      </c>
      <c r="AE39" s="188">
        <f t="shared" si="4"/>
        <v>0</v>
      </c>
      <c r="AF39" s="188">
        <f t="shared" si="4"/>
        <v>0</v>
      </c>
      <c r="AG39" s="296">
        <f t="shared" si="4"/>
        <v>0</v>
      </c>
      <c r="AH39" s="296">
        <f t="shared" si="4"/>
        <v>3.6315789473684212</v>
      </c>
      <c r="AI39" s="296">
        <f t="shared" si="4"/>
        <v>0</v>
      </c>
      <c r="AJ39" s="296">
        <f t="shared" ref="AJ39:BG39" si="5">(SUM(AJ15:AJ31))/$BV$10</f>
        <v>0</v>
      </c>
      <c r="AK39" s="296">
        <f t="shared" si="5"/>
        <v>0</v>
      </c>
      <c r="AL39" s="296">
        <f t="shared" si="5"/>
        <v>0</v>
      </c>
      <c r="AM39" s="296">
        <f t="shared" si="5"/>
        <v>0</v>
      </c>
      <c r="AN39" s="296">
        <f t="shared" si="5"/>
        <v>0.84210526315789469</v>
      </c>
      <c r="AO39" s="296">
        <f t="shared" si="5"/>
        <v>1.3157894736842106</v>
      </c>
      <c r="AP39" s="296">
        <f t="shared" si="5"/>
        <v>0</v>
      </c>
      <c r="AQ39" s="296">
        <f t="shared" si="5"/>
        <v>0</v>
      </c>
      <c r="AR39" s="296">
        <f t="shared" si="5"/>
        <v>0</v>
      </c>
      <c r="AS39" s="296">
        <f t="shared" si="5"/>
        <v>0</v>
      </c>
      <c r="AT39" s="296">
        <f t="shared" si="5"/>
        <v>0</v>
      </c>
      <c r="AU39" s="296">
        <f t="shared" si="5"/>
        <v>0</v>
      </c>
      <c r="AV39" s="296">
        <f t="shared" si="5"/>
        <v>0</v>
      </c>
      <c r="AW39" s="296">
        <f t="shared" si="5"/>
        <v>0</v>
      </c>
      <c r="AX39" s="296">
        <f t="shared" si="5"/>
        <v>0</v>
      </c>
      <c r="AY39" s="188">
        <f t="shared" si="5"/>
        <v>11.263157894736842</v>
      </c>
      <c r="AZ39" s="188">
        <f t="shared" si="5"/>
        <v>11.131578947368421</v>
      </c>
      <c r="BA39" s="188">
        <f t="shared" si="5"/>
        <v>3.8684210526315788</v>
      </c>
      <c r="BB39" s="188">
        <f t="shared" si="5"/>
        <v>5.0263157894736841</v>
      </c>
      <c r="BC39" s="188">
        <f t="shared" si="5"/>
        <v>4.9736842105263159</v>
      </c>
      <c r="BD39" s="188">
        <f t="shared" si="5"/>
        <v>0</v>
      </c>
      <c r="BE39" s="188">
        <f t="shared" si="5"/>
        <v>0</v>
      </c>
      <c r="BF39" s="188">
        <f t="shared" si="5"/>
        <v>0</v>
      </c>
      <c r="BG39" s="188">
        <f t="shared" si="5"/>
        <v>0</v>
      </c>
      <c r="BH39" s="190">
        <f t="shared" ref="BH39:BO39" si="6">(SUM(BH15:BH38))/$BV$10</f>
        <v>17.736842105263158</v>
      </c>
      <c r="BI39" s="190">
        <f t="shared" si="6"/>
        <v>8.4210526315789469</v>
      </c>
      <c r="BJ39" s="190">
        <f t="shared" si="6"/>
        <v>9.3684210526315788</v>
      </c>
      <c r="BK39" s="190">
        <f t="shared" si="6"/>
        <v>12.105263157894736</v>
      </c>
      <c r="BL39" s="190">
        <f t="shared" si="6"/>
        <v>1</v>
      </c>
      <c r="BM39" s="190">
        <f t="shared" si="6"/>
        <v>1.631578947368421</v>
      </c>
      <c r="BN39" s="190">
        <f t="shared" si="6"/>
        <v>4.3421052631578947</v>
      </c>
      <c r="BO39" s="190">
        <f t="shared" si="6"/>
        <v>13.657894736842104</v>
      </c>
      <c r="BP39" s="113"/>
      <c r="BQ39" s="680"/>
      <c r="BR39" s="681"/>
      <c r="BS39" s="681"/>
      <c r="BT39" s="681"/>
      <c r="BU39" s="681"/>
      <c r="BV39" s="681"/>
      <c r="BW39" s="681"/>
      <c r="BX39" s="681"/>
      <c r="BY39" s="681"/>
      <c r="BZ39" s="681"/>
      <c r="CA39" s="682"/>
    </row>
    <row r="40" spans="1:80" s="20" customFormat="1" thickTop="1" thickBot="1">
      <c r="A40" s="703" t="s">
        <v>116</v>
      </c>
      <c r="B40" s="704"/>
      <c r="C40" s="705"/>
      <c r="D40" s="191">
        <f t="shared" ref="D40:K40" si="7">D39/BR19</f>
        <v>0.55263157894736847</v>
      </c>
      <c r="E40" s="191">
        <f t="shared" si="7"/>
        <v>0.81578947368421051</v>
      </c>
      <c r="F40" s="191">
        <f t="shared" si="7"/>
        <v>0.67105263157894735</v>
      </c>
      <c r="G40" s="191">
        <f t="shared" si="7"/>
        <v>0.57894736842105265</v>
      </c>
      <c r="H40" s="191" t="e">
        <f t="shared" si="7"/>
        <v>#DIV/0!</v>
      </c>
      <c r="I40" s="191" t="e">
        <f t="shared" si="7"/>
        <v>#DIV/0!</v>
      </c>
      <c r="J40" s="191" t="e">
        <f t="shared" si="7"/>
        <v>#DIV/0!</v>
      </c>
      <c r="K40" s="191" t="e">
        <f t="shared" si="7"/>
        <v>#DIV/0!</v>
      </c>
      <c r="L40" s="191">
        <f t="shared" ref="L40:S40" si="8">L39/BR20</f>
        <v>0.53508771929824561</v>
      </c>
      <c r="M40" s="191">
        <f t="shared" si="8"/>
        <v>0.63157894736842102</v>
      </c>
      <c r="N40" s="191">
        <f t="shared" si="8"/>
        <v>0.51315789473684215</v>
      </c>
      <c r="O40" s="191">
        <f t="shared" si="8"/>
        <v>0.52631578947368418</v>
      </c>
      <c r="P40" s="191" t="e">
        <f t="shared" si="8"/>
        <v>#DIV/0!</v>
      </c>
      <c r="Q40" s="191" t="e">
        <f t="shared" si="8"/>
        <v>#DIV/0!</v>
      </c>
      <c r="R40" s="191" t="e">
        <f t="shared" si="8"/>
        <v>#DIV/0!</v>
      </c>
      <c r="S40" s="191" t="e">
        <f t="shared" si="8"/>
        <v>#DIV/0!</v>
      </c>
      <c r="T40" s="191">
        <f t="shared" ref="T40:AA40" si="9">T39/BR16</f>
        <v>0.71052631578947367</v>
      </c>
      <c r="U40" s="191" t="e">
        <f t="shared" si="9"/>
        <v>#DIV/0!</v>
      </c>
      <c r="V40" s="191" t="e">
        <f t="shared" si="9"/>
        <v>#DIV/0!</v>
      </c>
      <c r="W40" s="191">
        <f t="shared" si="9"/>
        <v>0.68421052631578949</v>
      </c>
      <c r="X40" s="191" t="e">
        <f t="shared" si="9"/>
        <v>#DIV/0!</v>
      </c>
      <c r="Y40" s="191" t="e">
        <f t="shared" si="9"/>
        <v>#DIV/0!</v>
      </c>
      <c r="Z40" s="191" t="e">
        <f t="shared" si="9"/>
        <v>#DIV/0!</v>
      </c>
      <c r="AA40" s="191" t="e">
        <f t="shared" si="9"/>
        <v>#DIV/0!</v>
      </c>
      <c r="AB40" s="192" t="e">
        <f t="shared" ref="AB40:AI40" si="10">AB39/BR17</f>
        <v>#DIV/0!</v>
      </c>
      <c r="AC40" s="192" t="e">
        <f t="shared" si="10"/>
        <v>#DIV/0!</v>
      </c>
      <c r="AD40" s="192" t="e">
        <f t="shared" si="10"/>
        <v>#DIV/0!</v>
      </c>
      <c r="AE40" s="192" t="e">
        <f t="shared" si="10"/>
        <v>#DIV/0!</v>
      </c>
      <c r="AF40" s="192" t="e">
        <f t="shared" si="10"/>
        <v>#DIV/0!</v>
      </c>
      <c r="AG40" s="192" t="e">
        <f t="shared" si="10"/>
        <v>#DIV/0!</v>
      </c>
      <c r="AH40" s="192">
        <f t="shared" si="10"/>
        <v>0.72631578947368425</v>
      </c>
      <c r="AI40" s="192" t="e">
        <f t="shared" si="10"/>
        <v>#DIV/0!</v>
      </c>
      <c r="AJ40" s="193" t="e">
        <f t="shared" ref="AJ40:AQ40" si="11">AJ39/BR18</f>
        <v>#DIV/0!</v>
      </c>
      <c r="AK40" s="193" t="e">
        <f t="shared" si="11"/>
        <v>#DIV/0!</v>
      </c>
      <c r="AL40" s="193" t="e">
        <f t="shared" si="11"/>
        <v>#DIV/0!</v>
      </c>
      <c r="AM40" s="193" t="e">
        <f t="shared" si="11"/>
        <v>#DIV/0!</v>
      </c>
      <c r="AN40" s="193">
        <f t="shared" si="11"/>
        <v>0.84210526315789469</v>
      </c>
      <c r="AO40" s="193">
        <f t="shared" si="11"/>
        <v>0.65789473684210531</v>
      </c>
      <c r="AP40" s="193" t="e">
        <f t="shared" si="11"/>
        <v>#DIV/0!</v>
      </c>
      <c r="AQ40" s="193" t="e">
        <f t="shared" si="11"/>
        <v>#DIV/0!</v>
      </c>
      <c r="AR40" s="194" t="e">
        <f t="shared" ref="AR40:AY40" si="12">AR39/BR21</f>
        <v>#DIV/0!</v>
      </c>
      <c r="AS40" s="194" t="e">
        <f t="shared" si="12"/>
        <v>#DIV/0!</v>
      </c>
      <c r="AT40" s="194" t="e">
        <f t="shared" si="12"/>
        <v>#DIV/0!</v>
      </c>
      <c r="AU40" s="194" t="e">
        <f t="shared" si="12"/>
        <v>#DIV/0!</v>
      </c>
      <c r="AV40" s="194" t="e">
        <f t="shared" si="12"/>
        <v>#DIV/0!</v>
      </c>
      <c r="AW40" s="194" t="e">
        <f t="shared" si="12"/>
        <v>#DIV/0!</v>
      </c>
      <c r="AX40" s="194" t="e">
        <f t="shared" si="12"/>
        <v>#DIV/0!</v>
      </c>
      <c r="AY40" s="194">
        <f t="shared" si="12"/>
        <v>0.56315789473684208</v>
      </c>
      <c r="AZ40" s="195">
        <f t="shared" ref="AZ40:BG40" si="13">AZ39/BR22</f>
        <v>0.92763157894736847</v>
      </c>
      <c r="BA40" s="195">
        <f t="shared" si="13"/>
        <v>0.42982456140350878</v>
      </c>
      <c r="BB40" s="195">
        <f t="shared" si="13"/>
        <v>0.3350877192982456</v>
      </c>
      <c r="BC40" s="195">
        <f t="shared" si="13"/>
        <v>0.35526315789473684</v>
      </c>
      <c r="BD40" s="195" t="e">
        <f t="shared" si="13"/>
        <v>#DIV/0!</v>
      </c>
      <c r="BE40" s="195" t="e">
        <f t="shared" si="13"/>
        <v>#DIV/0!</v>
      </c>
      <c r="BF40" s="195" t="e">
        <f t="shared" si="13"/>
        <v>#DIV/0!</v>
      </c>
      <c r="BG40" s="195" t="e">
        <f t="shared" si="13"/>
        <v>#DIV/0!</v>
      </c>
      <c r="BH40" s="196">
        <f t="shared" ref="BH40:BO40" si="14">BH39/BR23</f>
        <v>0.98538011695906436</v>
      </c>
      <c r="BI40" s="196">
        <f t="shared" si="14"/>
        <v>0.64777327935222673</v>
      </c>
      <c r="BJ40" s="196">
        <f t="shared" si="14"/>
        <v>0.49307479224376732</v>
      </c>
      <c r="BK40" s="196">
        <f t="shared" si="14"/>
        <v>0.55023923444976075</v>
      </c>
      <c r="BL40" s="196">
        <f t="shared" si="14"/>
        <v>1</v>
      </c>
      <c r="BM40" s="196">
        <f t="shared" si="14"/>
        <v>0.81578947368421051</v>
      </c>
      <c r="BN40" s="196">
        <f t="shared" si="14"/>
        <v>0.86842105263157898</v>
      </c>
      <c r="BO40" s="196">
        <f t="shared" si="14"/>
        <v>0.68289473684210522</v>
      </c>
      <c r="BP40" s="197"/>
    </row>
    <row r="41" spans="1:80" s="20" customFormat="1" ht="13.5" thickTop="1">
      <c r="B41" s="198"/>
      <c r="M41" s="199"/>
      <c r="BH41" s="200"/>
      <c r="BJ41" s="201"/>
      <c r="BL41" s="201"/>
      <c r="BM41" s="201"/>
      <c r="BN41" s="201"/>
      <c r="BO41" s="201"/>
      <c r="BQ41" s="411"/>
      <c r="BR41" s="411"/>
      <c r="BS41" s="411"/>
      <c r="BT41" s="411"/>
      <c r="BU41" s="411"/>
      <c r="BV41" s="411"/>
      <c r="BW41" s="706" t="s">
        <v>120</v>
      </c>
      <c r="BX41" s="706"/>
      <c r="BY41" s="706"/>
      <c r="BZ41" s="706"/>
      <c r="CA41" s="706"/>
    </row>
    <row r="42" spans="1:80" s="20" customFormat="1" ht="12.75">
      <c r="A42" s="706" t="s">
        <v>117</v>
      </c>
      <c r="B42" s="706"/>
      <c r="C42" s="707"/>
      <c r="D42" s="707"/>
      <c r="E42" s="707"/>
      <c r="F42" s="707"/>
      <c r="G42" s="707"/>
      <c r="H42" s="415"/>
      <c r="I42" s="415"/>
      <c r="J42" s="415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706"/>
      <c r="Z42" s="706"/>
      <c r="AA42" s="706"/>
      <c r="AC42" s="204"/>
      <c r="AD42" s="709" t="s">
        <v>201</v>
      </c>
      <c r="AE42" s="709"/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09"/>
      <c r="AR42" s="709"/>
      <c r="AS42" s="709"/>
      <c r="AT42" s="709"/>
      <c r="AU42" s="709"/>
      <c r="AV42" s="709"/>
      <c r="AW42" s="709"/>
      <c r="AX42" s="709"/>
      <c r="AY42" s="709"/>
      <c r="AZ42" s="709"/>
      <c r="BA42" s="709"/>
      <c r="BB42" s="709"/>
      <c r="BC42" s="709"/>
      <c r="BD42" s="709"/>
      <c r="BE42" s="709"/>
      <c r="BF42" s="709"/>
      <c r="BG42" s="709"/>
      <c r="BH42" s="709"/>
      <c r="BI42" s="709"/>
      <c r="BJ42" s="709"/>
      <c r="BK42" s="709"/>
      <c r="BL42" s="709"/>
      <c r="BM42" s="709"/>
      <c r="BN42" s="709"/>
      <c r="BO42" s="709"/>
      <c r="BP42" s="411"/>
    </row>
    <row r="43" spans="1:80" s="20" customFormat="1" ht="12.75">
      <c r="B43" s="198"/>
      <c r="BU43" s="711" t="s">
        <v>124</v>
      </c>
      <c r="BV43" s="711"/>
      <c r="BW43" s="711"/>
      <c r="BX43" s="711"/>
      <c r="BY43" s="711"/>
      <c r="BZ43" s="711"/>
      <c r="CA43" s="204"/>
    </row>
    <row r="44" spans="1:80" s="20" customFormat="1" ht="12.75">
      <c r="B44" s="412" t="s">
        <v>121</v>
      </c>
      <c r="D44" s="535"/>
      <c r="G44" s="709" t="s">
        <v>122</v>
      </c>
      <c r="H44" s="709"/>
      <c r="I44" s="709"/>
      <c r="J44" s="709"/>
      <c r="K44" s="709"/>
      <c r="L44" s="709"/>
      <c r="M44" s="709"/>
      <c r="N44" s="709"/>
      <c r="O44" s="709"/>
      <c r="P44" s="709"/>
      <c r="Q44" s="709"/>
      <c r="R44" s="709"/>
      <c r="S44" s="709"/>
      <c r="T44" s="709"/>
      <c r="U44" s="709"/>
      <c r="V44" s="709"/>
      <c r="W44" s="709"/>
      <c r="X44" s="709"/>
      <c r="Y44" s="709"/>
      <c r="Z44" s="412"/>
      <c r="AI44" s="710" t="s">
        <v>202</v>
      </c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710"/>
      <c r="BE44" s="710"/>
      <c r="BF44" s="710"/>
      <c r="BG44" s="710"/>
      <c r="BH44" s="710"/>
      <c r="BI44" s="710"/>
      <c r="BJ44" s="710"/>
      <c r="BK44" s="710"/>
      <c r="BL44" s="710"/>
      <c r="BM44" s="710"/>
      <c r="BN44" s="710"/>
      <c r="BO44" s="710"/>
      <c r="CB44" s="204"/>
    </row>
    <row r="45" spans="1:80" s="20" customFormat="1" ht="15" thickBot="1">
      <c r="B45" s="198"/>
      <c r="BQ45" s="46"/>
      <c r="BZ45"/>
    </row>
    <row r="46" spans="1:80" s="20" customFormat="1" ht="15" thickTop="1">
      <c r="B46" s="198"/>
      <c r="BP46" s="46"/>
      <c r="BQ46" s="430"/>
      <c r="BR46" s="207" t="str">
        <f>BR15</f>
        <v>a1</v>
      </c>
      <c r="BS46" s="207" t="str">
        <f>BS15</f>
        <v>a2</v>
      </c>
      <c r="BT46" s="207" t="str">
        <f>BT15</f>
        <v>b1</v>
      </c>
      <c r="BU46" s="207" t="str">
        <f>BU15</f>
        <v>b2</v>
      </c>
      <c r="BV46" s="207" t="s">
        <v>17</v>
      </c>
      <c r="BW46" s="207" t="s">
        <v>18</v>
      </c>
      <c r="BX46" s="207" t="s">
        <v>712</v>
      </c>
      <c r="BY46" s="207" t="str">
        <f>BY15</f>
        <v>e2</v>
      </c>
      <c r="BZ46"/>
      <c r="CA46" s="208"/>
    </row>
    <row r="47" spans="1:80" s="20" customFormat="1">
      <c r="B47" s="198"/>
      <c r="BP47" s="430"/>
      <c r="BQ47" s="210"/>
      <c r="BR47" s="211">
        <v>0.2</v>
      </c>
      <c r="BS47" s="211">
        <v>0.2</v>
      </c>
      <c r="BT47" s="211">
        <v>0.2</v>
      </c>
      <c r="BU47" s="211">
        <v>0.2</v>
      </c>
      <c r="BV47" s="211">
        <v>0.2</v>
      </c>
      <c r="BW47" s="211">
        <v>0.2</v>
      </c>
      <c r="BX47" s="211">
        <v>0.2</v>
      </c>
      <c r="BY47" s="211">
        <v>0.2</v>
      </c>
      <c r="BZ47"/>
    </row>
    <row r="48" spans="1:80" s="20" customFormat="1">
      <c r="B48" s="198"/>
      <c r="BP48" s="209"/>
      <c r="BQ48" s="212"/>
      <c r="BR48" s="211">
        <v>0.8</v>
      </c>
      <c r="BS48" s="211">
        <v>0.8</v>
      </c>
      <c r="BT48" s="211">
        <v>0.8</v>
      </c>
      <c r="BU48" s="211">
        <v>0.8</v>
      </c>
      <c r="BV48" s="211">
        <v>0.8</v>
      </c>
      <c r="BW48" s="211">
        <v>0.8</v>
      </c>
      <c r="BX48" s="211">
        <v>0.8</v>
      </c>
      <c r="BY48" s="211">
        <v>0.8</v>
      </c>
      <c r="BZ48"/>
    </row>
    <row r="49" spans="2:79" s="20" customFormat="1" ht="15" thickBot="1">
      <c r="B49" s="198"/>
      <c r="BP49" s="46"/>
      <c r="BR49" s="213">
        <f t="shared" ref="BR49:BY49" si="15">BH40</f>
        <v>0.98538011695906436</v>
      </c>
      <c r="BS49" s="213">
        <f t="shared" si="15"/>
        <v>0.64777327935222673</v>
      </c>
      <c r="BT49" s="213">
        <f t="shared" si="15"/>
        <v>0.49307479224376732</v>
      </c>
      <c r="BU49" s="213">
        <f t="shared" si="15"/>
        <v>0.55023923444976075</v>
      </c>
      <c r="BV49" s="213">
        <f t="shared" si="15"/>
        <v>1</v>
      </c>
      <c r="BW49" s="213">
        <f t="shared" si="15"/>
        <v>0.81578947368421051</v>
      </c>
      <c r="BX49" s="213">
        <f t="shared" si="15"/>
        <v>0.86842105263157898</v>
      </c>
      <c r="BY49" s="213">
        <f t="shared" si="15"/>
        <v>0.68289473684210522</v>
      </c>
      <c r="BZ49"/>
    </row>
    <row r="50" spans="2:79" s="20" customFormat="1" ht="15" customHeight="1" thickTop="1">
      <c r="B50" s="198"/>
      <c r="BL50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</row>
    <row r="51" spans="2:79" s="11" customFormat="1">
      <c r="B51" s="214"/>
      <c r="BQ51"/>
      <c r="BR51"/>
      <c r="BS51"/>
      <c r="BT51"/>
      <c r="BU51"/>
      <c r="BV51"/>
      <c r="BW51"/>
      <c r="BX51"/>
      <c r="BY51"/>
      <c r="BZ51"/>
      <c r="CA51"/>
    </row>
  </sheetData>
  <protectedRanges>
    <protectedRange sqref="E21:AY38 BD21:BG38 BP15:BP40 BG41 AZ15:BC38 B39:BO40" name="نطاق3"/>
    <protectedRange sqref="C42" name="نطاق4_1"/>
    <protectedRange sqref="C28:C38 BR49:BY49" name="نطاق3_1"/>
    <protectedRange sqref="C15 C21:C23" name="نطاق3_1_1"/>
    <protectedRange sqref="C17:C19" name="نطاق3_1_1_1"/>
    <protectedRange sqref="B15" name="نطاق3_1_2"/>
    <protectedRange sqref="E16:E18 F15:AY18 D15:D18 BD16:BG20 E20:AY20 D20:D38 D19:AY19 BD15:BO15 BH16:BO38" name="نطاق3_2"/>
    <protectedRange sqref="C10" name="نطاق2_1_1"/>
  </protectedRanges>
  <mergeCells count="58">
    <mergeCell ref="BU43:BZ43"/>
    <mergeCell ref="G44:Y44"/>
    <mergeCell ref="AI44:BO44"/>
    <mergeCell ref="A40:C40"/>
    <mergeCell ref="BW41:CA41"/>
    <mergeCell ref="A42:B42"/>
    <mergeCell ref="C42:G42"/>
    <mergeCell ref="K42:AA42"/>
    <mergeCell ref="AD42:BO42"/>
    <mergeCell ref="A39:C39"/>
    <mergeCell ref="BQ13:BU13"/>
    <mergeCell ref="BW13:CA13"/>
    <mergeCell ref="BZ16:CA16"/>
    <mergeCell ref="BZ19:CA19"/>
    <mergeCell ref="BZ20:CA20"/>
    <mergeCell ref="BZ21:CA21"/>
    <mergeCell ref="BZ22:CA22"/>
    <mergeCell ref="BZ23:CA23"/>
    <mergeCell ref="BQ25:BU26"/>
    <mergeCell ref="BW25:CA26"/>
    <mergeCell ref="BQ28:CA39"/>
    <mergeCell ref="D12:BO12"/>
    <mergeCell ref="BW12:CA12"/>
    <mergeCell ref="A13:A14"/>
    <mergeCell ref="B13:B14"/>
    <mergeCell ref="C13:C14"/>
    <mergeCell ref="D13:K13"/>
    <mergeCell ref="L13:S13"/>
    <mergeCell ref="T13:AA13"/>
    <mergeCell ref="AB13:AI13"/>
    <mergeCell ref="BH13:BO13"/>
    <mergeCell ref="A10:B10"/>
    <mergeCell ref="D10:F10"/>
    <mergeCell ref="G10:P10"/>
    <mergeCell ref="BP10:BR10"/>
    <mergeCell ref="BY10:CA10"/>
    <mergeCell ref="A11:B11"/>
    <mergeCell ref="D11:AA11"/>
    <mergeCell ref="AB11:BO11"/>
    <mergeCell ref="BQ11:BU11"/>
    <mergeCell ref="BY11:CA11"/>
    <mergeCell ref="A5:CA5"/>
    <mergeCell ref="A6:CA6"/>
    <mergeCell ref="BP7:BP8"/>
    <mergeCell ref="T8:X9"/>
    <mergeCell ref="AS8:AV9"/>
    <mergeCell ref="A9:B9"/>
    <mergeCell ref="D9:F9"/>
    <mergeCell ref="G9:P9"/>
    <mergeCell ref="BP9:BR9"/>
    <mergeCell ref="BY9:CA9"/>
    <mergeCell ref="A1:G1"/>
    <mergeCell ref="X1:AB3"/>
    <mergeCell ref="BP1:CA1"/>
    <mergeCell ref="A2:G2"/>
    <mergeCell ref="BP2:CA2"/>
    <mergeCell ref="A3:G3"/>
    <mergeCell ref="BP3:CA3"/>
  </mergeCells>
  <pageMargins left="0.7" right="0.7" top="0.75" bottom="0.75" header="0.3" footer="0.3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4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29.5" customWidth="1"/>
    <col min="4" max="4" width="5.25" customWidth="1"/>
    <col min="5" max="6" width="5.25" bestFit="1" customWidth="1"/>
    <col min="7" max="7" width="3.625" customWidth="1"/>
    <col min="8" max="8" width="3.375" customWidth="1"/>
    <col min="9" max="9" width="3.5" customWidth="1"/>
    <col min="10" max="10" width="7" customWidth="1"/>
    <col min="11" max="11" width="4.125" customWidth="1"/>
    <col min="12" max="12" width="6.75" customWidth="1"/>
    <col min="13" max="13" width="4" customWidth="1"/>
    <col min="14" max="14" width="3.125" customWidth="1"/>
    <col min="15" max="15" width="3.5" customWidth="1"/>
    <col min="16" max="17" width="7" customWidth="1"/>
    <col min="18" max="18" width="4.625" customWidth="1"/>
    <col min="19" max="19" width="4" customWidth="1"/>
    <col min="20" max="20" width="4.125" customWidth="1"/>
    <col min="21" max="21" width="3.125" customWidth="1"/>
    <col min="22" max="22" width="3.625" customWidth="1"/>
    <col min="23" max="23" width="4.25" customWidth="1"/>
    <col min="24" max="24" width="4" customWidth="1"/>
    <col min="25" max="25" width="4.25" customWidth="1"/>
    <col min="26" max="26" width="4.375" customWidth="1"/>
    <col min="27" max="27" width="5.25" customWidth="1"/>
    <col min="28" max="28" width="4.375" customWidth="1"/>
    <col min="29" max="29" width="4" customWidth="1"/>
    <col min="30" max="30" width="3.75" customWidth="1"/>
    <col min="31" max="33" width="5.25" customWidth="1"/>
    <col min="34" max="34" width="4.375" customWidth="1"/>
    <col min="35" max="35" width="3.375" customWidth="1"/>
    <col min="36" max="36" width="3.25" customWidth="1"/>
    <col min="37" max="37" width="3.625" customWidth="1"/>
    <col min="38" max="38" width="3.5" customWidth="1"/>
    <col min="39" max="42" width="5.25" customWidth="1"/>
    <col min="43" max="43" width="4.125" customWidth="1"/>
    <col min="44" max="44" width="4" customWidth="1"/>
    <col min="45" max="45" width="3.5" customWidth="1"/>
    <col min="46" max="48" width="4.25" bestFit="1" customWidth="1"/>
    <col min="49" max="49" width="5.125" bestFit="1" customWidth="1"/>
    <col min="50" max="51" width="4.25" bestFit="1" customWidth="1"/>
    <col min="52" max="52" width="7.375" bestFit="1" customWidth="1"/>
    <col min="53" max="53" width="5.75" bestFit="1" customWidth="1"/>
    <col min="54" max="54" width="2" customWidth="1"/>
    <col min="55" max="55" width="8" bestFit="1" customWidth="1"/>
    <col min="56" max="56" width="8" customWidth="1"/>
    <col min="57" max="57" width="5.25" bestFit="1" customWidth="1"/>
    <col min="58" max="58" width="5.25" customWidth="1"/>
    <col min="59" max="61" width="5.25" bestFit="1" customWidth="1"/>
  </cols>
  <sheetData>
    <row r="1" spans="1:63" ht="15">
      <c r="A1" s="629" t="s">
        <v>0</v>
      </c>
      <c r="B1" s="629"/>
      <c r="C1" s="629"/>
      <c r="D1" s="629"/>
      <c r="E1" s="629"/>
      <c r="F1" s="629"/>
      <c r="G1" s="432"/>
      <c r="H1" s="432"/>
      <c r="P1" s="2"/>
      <c r="Q1" s="2"/>
      <c r="R1" s="2"/>
      <c r="S1" s="630"/>
      <c r="T1" s="630"/>
      <c r="U1" s="630"/>
      <c r="V1" s="630"/>
      <c r="W1" s="2"/>
      <c r="X1" s="2"/>
      <c r="Y1" s="2"/>
      <c r="Z1" s="2"/>
      <c r="AZ1" s="631"/>
      <c r="BA1" s="631"/>
      <c r="BB1" s="631"/>
      <c r="BC1" s="631"/>
      <c r="BD1" s="631"/>
      <c r="BE1" s="631"/>
      <c r="BF1" s="631"/>
      <c r="BG1" s="631"/>
      <c r="BH1" s="631"/>
      <c r="BI1" s="631"/>
      <c r="BJ1" s="631"/>
      <c r="BK1" s="3"/>
    </row>
    <row r="2" spans="1:63" ht="15">
      <c r="A2" s="629" t="s">
        <v>1</v>
      </c>
      <c r="B2" s="629"/>
      <c r="C2" s="629"/>
      <c r="D2" s="629"/>
      <c r="E2" s="629"/>
      <c r="F2" s="629"/>
      <c r="G2" s="432"/>
      <c r="H2" s="432"/>
      <c r="P2" s="2"/>
      <c r="Q2" s="2"/>
      <c r="R2" s="2"/>
      <c r="S2" s="630"/>
      <c r="T2" s="630"/>
      <c r="U2" s="630"/>
      <c r="V2" s="630"/>
      <c r="W2" s="2"/>
      <c r="X2" s="2"/>
      <c r="Y2" s="2"/>
      <c r="Z2" s="2"/>
      <c r="AZ2" s="629"/>
      <c r="BA2" s="629"/>
      <c r="BB2" s="629"/>
      <c r="BC2" s="629"/>
      <c r="BD2" s="629"/>
      <c r="BE2" s="629"/>
      <c r="BF2" s="629"/>
      <c r="BG2" s="629"/>
      <c r="BH2" s="629"/>
      <c r="BI2" s="629"/>
      <c r="BJ2" s="629"/>
      <c r="BK2" s="4"/>
    </row>
    <row r="3" spans="1:63">
      <c r="A3" s="632" t="s">
        <v>2</v>
      </c>
      <c r="B3" s="632"/>
      <c r="C3" s="632"/>
      <c r="D3" s="632"/>
      <c r="E3" s="632"/>
      <c r="F3" s="632"/>
      <c r="G3" s="433"/>
      <c r="H3" s="433"/>
      <c r="P3" s="2"/>
      <c r="Q3" s="2"/>
      <c r="R3" s="2"/>
      <c r="S3" s="630"/>
      <c r="T3" s="630"/>
      <c r="U3" s="630"/>
      <c r="V3" s="630"/>
      <c r="W3" s="2"/>
      <c r="X3" s="2"/>
      <c r="Y3" s="2"/>
      <c r="Z3" s="2"/>
      <c r="AZ3" s="633"/>
      <c r="BA3" s="633"/>
      <c r="BB3" s="633"/>
      <c r="BC3" s="633"/>
      <c r="BD3" s="633"/>
      <c r="BE3" s="633"/>
      <c r="BF3" s="633"/>
      <c r="BG3" s="633"/>
      <c r="BH3" s="633"/>
      <c r="BI3" s="633"/>
      <c r="BJ3" s="633"/>
      <c r="BK3" s="6"/>
    </row>
    <row r="4" spans="1:63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63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</row>
    <row r="6" spans="1:63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</row>
    <row r="7" spans="1:63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635"/>
    </row>
    <row r="8" spans="1:63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5"/>
      <c r="N8" s="16"/>
      <c r="O8" s="16"/>
      <c r="P8" s="636" t="s">
        <v>5</v>
      </c>
      <c r="Q8" s="636"/>
      <c r="R8" s="636"/>
      <c r="S8" s="636"/>
      <c r="T8" s="17" t="s">
        <v>6</v>
      </c>
      <c r="U8" s="18" t="s">
        <v>7</v>
      </c>
      <c r="V8" s="19" t="s">
        <v>8</v>
      </c>
      <c r="W8" s="19" t="s">
        <v>10</v>
      </c>
      <c r="X8" s="19" t="s">
        <v>11</v>
      </c>
      <c r="Y8" s="19" t="s">
        <v>12</v>
      </c>
      <c r="Z8" s="19" t="s">
        <v>13</v>
      </c>
      <c r="AA8" s="17" t="s">
        <v>14</v>
      </c>
      <c r="AB8" s="17" t="s">
        <v>15</v>
      </c>
      <c r="AC8" s="17" t="s">
        <v>17</v>
      </c>
      <c r="AD8" s="17" t="s">
        <v>18</v>
      </c>
      <c r="AE8" s="17" t="s">
        <v>19</v>
      </c>
      <c r="AF8" s="17" t="s">
        <v>20</v>
      </c>
      <c r="AG8" s="17" t="s">
        <v>21</v>
      </c>
      <c r="AH8" s="17" t="s">
        <v>22</v>
      </c>
      <c r="AI8" s="636"/>
      <c r="AJ8" s="636"/>
      <c r="AK8" s="636"/>
      <c r="AZ8" s="635"/>
    </row>
    <row r="9" spans="1:63" s="20" customFormat="1" ht="20.25" customHeight="1" thickTop="1" thickBot="1">
      <c r="A9" s="637" t="s">
        <v>24</v>
      </c>
      <c r="B9" s="638"/>
      <c r="C9" s="21" t="s">
        <v>713</v>
      </c>
      <c r="D9" s="639" t="s">
        <v>714</v>
      </c>
      <c r="E9" s="640"/>
      <c r="F9" s="641" t="s">
        <v>27</v>
      </c>
      <c r="G9" s="640"/>
      <c r="H9" s="640"/>
      <c r="I9" s="640"/>
      <c r="J9" s="640"/>
      <c r="K9" s="642"/>
      <c r="L9" s="642"/>
      <c r="M9" s="643"/>
      <c r="N9" s="22"/>
      <c r="O9" s="22"/>
      <c r="P9" s="636"/>
      <c r="Q9" s="636"/>
      <c r="R9" s="636"/>
      <c r="S9" s="636"/>
      <c r="T9" s="23" t="s">
        <v>28</v>
      </c>
      <c r="U9" s="24"/>
      <c r="V9" s="19"/>
      <c r="W9" s="19" t="s">
        <v>28</v>
      </c>
      <c r="X9" s="19"/>
      <c r="Y9" s="19" t="s">
        <v>28</v>
      </c>
      <c r="Z9" s="19"/>
      <c r="AA9" s="18"/>
      <c r="AB9" s="18"/>
      <c r="AC9" s="281" t="s">
        <v>322</v>
      </c>
      <c r="AD9" s="18"/>
      <c r="AE9" s="18" t="s">
        <v>28</v>
      </c>
      <c r="AF9" s="18"/>
      <c r="AG9" s="18"/>
      <c r="AH9" s="18" t="s">
        <v>28</v>
      </c>
      <c r="AI9" s="636"/>
      <c r="AJ9" s="636"/>
      <c r="AK9" s="636"/>
      <c r="AZ9" s="644"/>
      <c r="BA9" s="644"/>
      <c r="BB9" s="644"/>
      <c r="BC9" s="644"/>
      <c r="BD9" s="431"/>
      <c r="BE9" s="26"/>
      <c r="BF9" s="26">
        <v>243</v>
      </c>
      <c r="BG9" s="26"/>
      <c r="BH9" s="644" t="s">
        <v>30</v>
      </c>
      <c r="BI9" s="644"/>
      <c r="BJ9" s="645"/>
    </row>
    <row r="10" spans="1:63" s="20" customFormat="1" ht="17.25" thickTop="1" thickBot="1">
      <c r="A10" s="652" t="s">
        <v>31</v>
      </c>
      <c r="B10" s="653"/>
      <c r="C10" s="427" t="s">
        <v>715</v>
      </c>
      <c r="D10" s="654" t="s">
        <v>715</v>
      </c>
      <c r="E10" s="655"/>
      <c r="F10" s="654" t="s">
        <v>33</v>
      </c>
      <c r="G10" s="655"/>
      <c r="H10" s="655"/>
      <c r="I10" s="655"/>
      <c r="J10" s="655"/>
      <c r="K10" s="656"/>
      <c r="L10" s="656"/>
      <c r="M10" s="657"/>
      <c r="N10" s="29"/>
      <c r="O10" s="30"/>
      <c r="P10" s="31"/>
      <c r="Q10" s="31"/>
      <c r="R10" s="31"/>
      <c r="S10" s="31"/>
      <c r="T10" s="31"/>
      <c r="U10" s="31"/>
      <c r="V10" s="32"/>
      <c r="W10" s="33"/>
      <c r="X10" s="33"/>
      <c r="Y10" s="33"/>
      <c r="Z10" s="33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5"/>
      <c r="AZ10" s="658"/>
      <c r="BA10" s="658"/>
      <c r="BB10" s="658"/>
      <c r="BC10" s="658"/>
      <c r="BD10" s="428"/>
      <c r="BE10" s="37"/>
      <c r="BF10" s="37">
        <v>27</v>
      </c>
      <c r="BG10" s="37"/>
      <c r="BH10" s="658" t="s">
        <v>34</v>
      </c>
      <c r="BI10" s="658"/>
      <c r="BJ10" s="659"/>
    </row>
    <row r="11" spans="1:63" s="20" customFormat="1" ht="17.25" thickTop="1" thickBot="1">
      <c r="A11" s="646" t="s">
        <v>35</v>
      </c>
      <c r="B11" s="646"/>
      <c r="C11" s="38" t="s">
        <v>324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9"/>
      <c r="V11" s="650"/>
      <c r="W11" s="650"/>
      <c r="X11" s="650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39"/>
      <c r="BA11" s="651" t="s">
        <v>38</v>
      </c>
      <c r="BB11" s="651"/>
      <c r="BC11" s="651"/>
      <c r="BD11" s="651"/>
      <c r="BE11" s="651"/>
      <c r="BF11" s="430"/>
      <c r="BG11" s="41"/>
      <c r="BH11" s="651" t="s">
        <v>131</v>
      </c>
      <c r="BI11" s="651"/>
      <c r="BJ11" s="651"/>
    </row>
    <row r="12" spans="1:63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1"/>
      <c r="AZ12" s="429"/>
      <c r="BA12" s="45"/>
      <c r="BB12" s="45"/>
      <c r="BC12" s="45"/>
      <c r="BD12" s="45"/>
      <c r="BE12" s="45"/>
      <c r="BF12" s="45"/>
      <c r="BG12" s="662"/>
      <c r="BH12" s="662"/>
      <c r="BI12" s="662"/>
      <c r="BJ12" s="662"/>
      <c r="BK12" s="46"/>
    </row>
    <row r="13" spans="1:63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8"/>
      <c r="F13" s="668"/>
      <c r="G13" s="669"/>
      <c r="H13" s="669"/>
      <c r="I13" s="670"/>
      <c r="J13" s="667" t="s">
        <v>44</v>
      </c>
      <c r="K13" s="667"/>
      <c r="L13" s="667"/>
      <c r="M13" s="668"/>
      <c r="N13" s="668"/>
      <c r="O13" s="670"/>
      <c r="P13" s="671" t="s">
        <v>132</v>
      </c>
      <c r="Q13" s="671"/>
      <c r="R13" s="671"/>
      <c r="S13" s="671"/>
      <c r="T13" s="671"/>
      <c r="U13" s="672"/>
      <c r="V13" s="671" t="s">
        <v>46</v>
      </c>
      <c r="W13" s="671"/>
      <c r="X13" s="671"/>
      <c r="Y13" s="671"/>
      <c r="Z13" s="671"/>
      <c r="AA13" s="672"/>
      <c r="AB13" s="47"/>
      <c r="AC13" s="48"/>
      <c r="AD13" s="48"/>
      <c r="AE13" s="48" t="s">
        <v>133</v>
      </c>
      <c r="AF13" s="48"/>
      <c r="AG13" s="48"/>
      <c r="AH13" s="49"/>
      <c r="AI13" s="50" t="s">
        <v>48</v>
      </c>
      <c r="AJ13" s="50"/>
      <c r="AK13" s="50"/>
      <c r="AL13" s="50"/>
      <c r="AM13" s="51"/>
      <c r="AN13" s="426"/>
      <c r="AO13" s="425" t="s">
        <v>49</v>
      </c>
      <c r="AP13" s="425"/>
      <c r="AQ13" s="54"/>
      <c r="AR13" s="54"/>
      <c r="AS13" s="55"/>
      <c r="AT13" s="673" t="s">
        <v>50</v>
      </c>
      <c r="AU13" s="671"/>
      <c r="AV13" s="671"/>
      <c r="AW13" s="671"/>
      <c r="AX13" s="671"/>
      <c r="AY13" s="672"/>
      <c r="AZ13" s="57"/>
      <c r="BA13" s="683" t="s">
        <v>51</v>
      </c>
      <c r="BB13" s="684"/>
      <c r="BC13" s="684"/>
      <c r="BD13" s="684"/>
      <c r="BE13" s="684"/>
      <c r="BF13" s="420"/>
      <c r="BG13" s="684" t="s">
        <v>52</v>
      </c>
      <c r="BH13" s="684"/>
      <c r="BI13" s="684"/>
      <c r="BJ13" s="685"/>
    </row>
    <row r="14" spans="1:63" s="20" customFormat="1" thickTop="1" thickBot="1">
      <c r="A14" s="664"/>
      <c r="B14" s="664"/>
      <c r="C14" s="666"/>
      <c r="D14" s="421" t="s">
        <v>6</v>
      </c>
      <c r="E14" s="422" t="s">
        <v>10</v>
      </c>
      <c r="F14" s="422" t="s">
        <v>12</v>
      </c>
      <c r="G14" s="423" t="s">
        <v>17</v>
      </c>
      <c r="H14" s="423" t="s">
        <v>19</v>
      </c>
      <c r="I14" s="424" t="s">
        <v>22</v>
      </c>
      <c r="J14" s="421" t="s">
        <v>6</v>
      </c>
      <c r="K14" s="421" t="s">
        <v>10</v>
      </c>
      <c r="L14" s="421" t="s">
        <v>12</v>
      </c>
      <c r="M14" s="422" t="s">
        <v>17</v>
      </c>
      <c r="N14" s="422" t="s">
        <v>19</v>
      </c>
      <c r="O14" s="424" t="s">
        <v>22</v>
      </c>
      <c r="P14" s="421" t="s">
        <v>6</v>
      </c>
      <c r="Q14" s="421" t="s">
        <v>10</v>
      </c>
      <c r="R14" s="421" t="s">
        <v>12</v>
      </c>
      <c r="S14" s="422" t="s">
        <v>17</v>
      </c>
      <c r="T14" s="422" t="s">
        <v>19</v>
      </c>
      <c r="U14" s="424" t="s">
        <v>22</v>
      </c>
      <c r="V14" s="421" t="s">
        <v>6</v>
      </c>
      <c r="W14" s="422" t="s">
        <v>10</v>
      </c>
      <c r="X14" s="423" t="s">
        <v>12</v>
      </c>
      <c r="Y14" s="423" t="s">
        <v>17</v>
      </c>
      <c r="Z14" s="423" t="s">
        <v>19</v>
      </c>
      <c r="AA14" s="63" t="s">
        <v>22</v>
      </c>
      <c r="AB14" s="64" t="s">
        <v>6</v>
      </c>
      <c r="AC14" s="65" t="s">
        <v>10</v>
      </c>
      <c r="AD14" s="65" t="s">
        <v>11</v>
      </c>
      <c r="AE14" s="65" t="s">
        <v>17</v>
      </c>
      <c r="AF14" s="65" t="s">
        <v>19</v>
      </c>
      <c r="AG14" s="65" t="s">
        <v>22</v>
      </c>
      <c r="AH14" s="64" t="s">
        <v>6</v>
      </c>
      <c r="AI14" s="65" t="s">
        <v>10</v>
      </c>
      <c r="AJ14" s="65" t="s">
        <v>12</v>
      </c>
      <c r="AK14" s="65" t="s">
        <v>17</v>
      </c>
      <c r="AL14" s="65" t="s">
        <v>19</v>
      </c>
      <c r="AM14" s="66" t="s">
        <v>22</v>
      </c>
      <c r="AN14" s="434" t="s">
        <v>6</v>
      </c>
      <c r="AO14" s="434" t="s">
        <v>10</v>
      </c>
      <c r="AP14" s="69" t="s">
        <v>12</v>
      </c>
      <c r="AQ14" s="423" t="s">
        <v>17</v>
      </c>
      <c r="AR14" s="423" t="s">
        <v>19</v>
      </c>
      <c r="AS14" s="424" t="s">
        <v>22</v>
      </c>
      <c r="AT14" s="434" t="s">
        <v>6</v>
      </c>
      <c r="AU14" s="434" t="s">
        <v>10</v>
      </c>
      <c r="AV14" s="69" t="s">
        <v>12</v>
      </c>
      <c r="AW14" s="423" t="s">
        <v>17</v>
      </c>
      <c r="AX14" s="423" t="s">
        <v>19</v>
      </c>
      <c r="AY14" s="424" t="s">
        <v>22</v>
      </c>
      <c r="AZ14" s="57" t="s">
        <v>53</v>
      </c>
    </row>
    <row r="15" spans="1:63" s="20" customFormat="1" ht="17.25" thickTop="1" thickBot="1">
      <c r="A15" s="215">
        <v>1</v>
      </c>
      <c r="B15" s="283">
        <v>321205088</v>
      </c>
      <c r="C15" s="284" t="s">
        <v>716</v>
      </c>
      <c r="D15" s="536">
        <v>2.5</v>
      </c>
      <c r="E15" s="536">
        <v>3.5</v>
      </c>
      <c r="F15" s="537">
        <v>0.5</v>
      </c>
      <c r="G15" s="98"/>
      <c r="H15" s="98"/>
      <c r="I15" s="98"/>
      <c r="J15" s="536">
        <v>3</v>
      </c>
      <c r="K15" s="536">
        <v>1.5</v>
      </c>
      <c r="L15" s="536">
        <v>2.5</v>
      </c>
      <c r="M15" s="89"/>
      <c r="N15" s="89"/>
      <c r="O15" s="133"/>
      <c r="P15" s="537">
        <v>1</v>
      </c>
      <c r="Q15" s="537">
        <v>0</v>
      </c>
      <c r="R15" s="83"/>
      <c r="S15" s="89"/>
      <c r="T15" s="89"/>
      <c r="U15" s="133"/>
      <c r="V15" s="84"/>
      <c r="W15" s="89"/>
      <c r="X15" s="90"/>
      <c r="Y15" s="90"/>
      <c r="Z15" s="90"/>
      <c r="AA15" s="537">
        <v>4.5</v>
      </c>
      <c r="AB15" s="106"/>
      <c r="AC15" s="99"/>
      <c r="AD15" s="99"/>
      <c r="AE15" s="537">
        <v>1</v>
      </c>
      <c r="AF15" s="537">
        <v>2</v>
      </c>
      <c r="AG15" s="99"/>
      <c r="AH15" s="219"/>
      <c r="AI15" s="99"/>
      <c r="AJ15" s="99"/>
      <c r="AK15" s="99"/>
      <c r="AL15" s="99"/>
      <c r="AM15" s="537">
        <v>10.5</v>
      </c>
      <c r="AN15" s="538">
        <v>14</v>
      </c>
      <c r="AO15" s="538">
        <v>4.5</v>
      </c>
      <c r="AP15" s="538">
        <v>4</v>
      </c>
      <c r="AQ15" s="106"/>
      <c r="AR15" s="99"/>
      <c r="AS15" s="107"/>
      <c r="AT15" s="109">
        <f t="shared" ref="AT15:AY41" si="0">AN15+AH15+AB15+V15+P15+J15+D15</f>
        <v>20.5</v>
      </c>
      <c r="AU15" s="109">
        <f t="shared" si="0"/>
        <v>9.5</v>
      </c>
      <c r="AV15" s="109">
        <f t="shared" si="0"/>
        <v>7</v>
      </c>
      <c r="AW15" s="109">
        <f t="shared" si="0"/>
        <v>1</v>
      </c>
      <c r="AX15" s="109">
        <f t="shared" si="0"/>
        <v>2</v>
      </c>
      <c r="AY15" s="109">
        <f t="shared" si="0"/>
        <v>15</v>
      </c>
      <c r="AZ15" s="113">
        <f t="shared" ref="AZ15:AZ21" si="1">SUM(AT15:AY15)</f>
        <v>55</v>
      </c>
      <c r="BA15" s="114" t="s">
        <v>50</v>
      </c>
      <c r="BB15" s="115"/>
      <c r="BC15" s="116" t="s">
        <v>6</v>
      </c>
      <c r="BD15" s="116" t="s">
        <v>10</v>
      </c>
      <c r="BE15" s="117" t="s">
        <v>12</v>
      </c>
      <c r="BF15" s="117" t="s">
        <v>17</v>
      </c>
      <c r="BG15" s="117" t="s">
        <v>19</v>
      </c>
      <c r="BH15" s="119" t="s">
        <v>22</v>
      </c>
      <c r="BI15" s="430"/>
      <c r="BJ15" s="430"/>
    </row>
    <row r="16" spans="1:63" s="20" customFormat="1" ht="16.5" thickBot="1">
      <c r="A16" s="215">
        <v>2</v>
      </c>
      <c r="B16" s="283">
        <v>321205132</v>
      </c>
      <c r="C16" s="284" t="s">
        <v>717</v>
      </c>
      <c r="D16" s="536">
        <v>2.5</v>
      </c>
      <c r="E16" s="536">
        <v>2</v>
      </c>
      <c r="F16" s="539">
        <v>0</v>
      </c>
      <c r="G16" s="90"/>
      <c r="H16" s="90"/>
      <c r="I16" s="133"/>
      <c r="J16" s="536">
        <v>3</v>
      </c>
      <c r="K16" s="536">
        <v>2</v>
      </c>
      <c r="L16" s="536">
        <v>1.5</v>
      </c>
      <c r="M16" s="89"/>
      <c r="N16" s="89"/>
      <c r="O16" s="133"/>
      <c r="P16" s="537">
        <v>1</v>
      </c>
      <c r="Q16" s="537">
        <v>1</v>
      </c>
      <c r="R16" s="83"/>
      <c r="S16" s="89"/>
      <c r="T16" s="89"/>
      <c r="U16" s="133"/>
      <c r="V16" s="84"/>
      <c r="W16" s="89"/>
      <c r="X16" s="90"/>
      <c r="Y16" s="90"/>
      <c r="Z16" s="90"/>
      <c r="AA16" s="537">
        <v>4</v>
      </c>
      <c r="AB16" s="132"/>
      <c r="AC16" s="90"/>
      <c r="AD16" s="90"/>
      <c r="AE16" s="537">
        <v>1</v>
      </c>
      <c r="AF16" s="537">
        <v>2</v>
      </c>
      <c r="AG16" s="90"/>
      <c r="AH16" s="224"/>
      <c r="AI16" s="90"/>
      <c r="AJ16" s="90"/>
      <c r="AK16" s="90"/>
      <c r="AL16" s="90"/>
      <c r="AM16" s="537">
        <v>17</v>
      </c>
      <c r="AN16" s="540">
        <v>15</v>
      </c>
      <c r="AO16" s="540">
        <v>16</v>
      </c>
      <c r="AP16" s="540">
        <v>5</v>
      </c>
      <c r="AQ16" s="132"/>
      <c r="AR16" s="90"/>
      <c r="AS16" s="133"/>
      <c r="AT16" s="109">
        <f t="shared" si="0"/>
        <v>21.5</v>
      </c>
      <c r="AU16" s="109">
        <f t="shared" si="0"/>
        <v>21</v>
      </c>
      <c r="AV16" s="109">
        <f t="shared" si="0"/>
        <v>6.5</v>
      </c>
      <c r="AW16" s="109">
        <f t="shared" si="0"/>
        <v>1</v>
      </c>
      <c r="AX16" s="109">
        <f t="shared" si="0"/>
        <v>2</v>
      </c>
      <c r="AY16" s="109">
        <f t="shared" si="0"/>
        <v>21</v>
      </c>
      <c r="AZ16" s="113">
        <f t="shared" si="1"/>
        <v>73</v>
      </c>
      <c r="BA16" s="134">
        <f t="shared" ref="BA16:BA21" si="2">SUM(BC16:BH16)</f>
        <v>2</v>
      </c>
      <c r="BB16" s="135"/>
      <c r="BC16" s="136">
        <v>1</v>
      </c>
      <c r="BD16" s="136">
        <v>1</v>
      </c>
      <c r="BE16" s="136"/>
      <c r="BF16" s="136"/>
      <c r="BG16" s="136"/>
      <c r="BH16" s="136"/>
      <c r="BI16" s="686" t="s">
        <v>47</v>
      </c>
      <c r="BJ16" s="687"/>
    </row>
    <row r="17" spans="1:62" s="20" customFormat="1" ht="16.5" thickBot="1">
      <c r="A17" s="215">
        <v>3</v>
      </c>
      <c r="B17" s="283">
        <v>321205154</v>
      </c>
      <c r="C17" s="284" t="s">
        <v>718</v>
      </c>
      <c r="D17" s="536">
        <v>3</v>
      </c>
      <c r="E17" s="536">
        <v>3</v>
      </c>
      <c r="F17" s="539">
        <v>2</v>
      </c>
      <c r="G17" s="99"/>
      <c r="H17" s="99"/>
      <c r="I17" s="107"/>
      <c r="J17" s="536">
        <v>3</v>
      </c>
      <c r="K17" s="536">
        <v>1.5</v>
      </c>
      <c r="L17" s="536">
        <v>1</v>
      </c>
      <c r="M17" s="89"/>
      <c r="N17" s="89"/>
      <c r="O17" s="133"/>
      <c r="P17" s="537">
        <v>1</v>
      </c>
      <c r="Q17" s="537">
        <v>1</v>
      </c>
      <c r="R17" s="83"/>
      <c r="S17" s="89"/>
      <c r="T17" s="89"/>
      <c r="U17" s="133"/>
      <c r="V17" s="84"/>
      <c r="W17" s="89"/>
      <c r="X17" s="90"/>
      <c r="Y17" s="90"/>
      <c r="Z17" s="90"/>
      <c r="AA17" s="537">
        <v>4.5</v>
      </c>
      <c r="AB17" s="132"/>
      <c r="AC17" s="90"/>
      <c r="AD17" s="90"/>
      <c r="AE17" s="537">
        <v>1</v>
      </c>
      <c r="AF17" s="537">
        <v>1.5</v>
      </c>
      <c r="AG17" s="90"/>
      <c r="AH17" s="224"/>
      <c r="AI17" s="90"/>
      <c r="AJ17" s="90"/>
      <c r="AK17" s="90"/>
      <c r="AL17" s="90"/>
      <c r="AM17" s="537">
        <v>14.5</v>
      </c>
      <c r="AN17" s="540">
        <v>12</v>
      </c>
      <c r="AO17" s="540">
        <v>14</v>
      </c>
      <c r="AP17" s="540">
        <v>6.4</v>
      </c>
      <c r="AQ17" s="132"/>
      <c r="AR17" s="90"/>
      <c r="AS17" s="133"/>
      <c r="AT17" s="109">
        <f t="shared" si="0"/>
        <v>19</v>
      </c>
      <c r="AU17" s="109">
        <f t="shared" si="0"/>
        <v>19.5</v>
      </c>
      <c r="AV17" s="109">
        <f t="shared" si="0"/>
        <v>9.4</v>
      </c>
      <c r="AW17" s="109">
        <f t="shared" si="0"/>
        <v>1</v>
      </c>
      <c r="AX17" s="109">
        <f t="shared" si="0"/>
        <v>1.5</v>
      </c>
      <c r="AY17" s="109">
        <f t="shared" si="0"/>
        <v>19</v>
      </c>
      <c r="AZ17" s="113">
        <f t="shared" si="1"/>
        <v>69.400000000000006</v>
      </c>
      <c r="BA17" s="134">
        <f t="shared" si="2"/>
        <v>5</v>
      </c>
      <c r="BB17" s="135"/>
      <c r="BC17" s="136"/>
      <c r="BD17" s="136"/>
      <c r="BE17" s="136"/>
      <c r="BF17" s="136"/>
      <c r="BG17" s="136"/>
      <c r="BH17" s="136">
        <v>5</v>
      </c>
      <c r="BI17" s="140"/>
      <c r="BJ17" s="141" t="s">
        <v>57</v>
      </c>
    </row>
    <row r="18" spans="1:62" s="20" customFormat="1" ht="16.5" thickBot="1">
      <c r="A18" s="215">
        <v>4</v>
      </c>
      <c r="B18" s="283">
        <v>321205202</v>
      </c>
      <c r="C18" s="284" t="s">
        <v>719</v>
      </c>
      <c r="D18" s="536">
        <v>2.5</v>
      </c>
      <c r="E18" s="536">
        <v>2.5</v>
      </c>
      <c r="F18" s="539">
        <v>2</v>
      </c>
      <c r="G18" s="99"/>
      <c r="H18" s="99"/>
      <c r="I18" s="107"/>
      <c r="J18" s="536">
        <v>2.5</v>
      </c>
      <c r="K18" s="536">
        <v>2.5</v>
      </c>
      <c r="L18" s="536">
        <v>2</v>
      </c>
      <c r="M18" s="89"/>
      <c r="N18" s="89"/>
      <c r="O18" s="133"/>
      <c r="P18" s="537">
        <v>1</v>
      </c>
      <c r="Q18" s="537">
        <v>1</v>
      </c>
      <c r="R18" s="83"/>
      <c r="S18" s="89"/>
      <c r="T18" s="89"/>
      <c r="U18" s="133"/>
      <c r="V18" s="84"/>
      <c r="W18" s="89"/>
      <c r="X18" s="90"/>
      <c r="Y18" s="90"/>
      <c r="Z18" s="90"/>
      <c r="AA18" s="537">
        <v>5</v>
      </c>
      <c r="AB18" s="132"/>
      <c r="AC18" s="90"/>
      <c r="AD18" s="90"/>
      <c r="AE18" s="537">
        <v>1</v>
      </c>
      <c r="AF18" s="537">
        <v>2</v>
      </c>
      <c r="AG18" s="90"/>
      <c r="AH18" s="224"/>
      <c r="AI18" s="90"/>
      <c r="AJ18" s="90"/>
      <c r="AK18" s="90"/>
      <c r="AL18" s="90"/>
      <c r="AM18" s="537">
        <v>15</v>
      </c>
      <c r="AN18" s="540">
        <v>17</v>
      </c>
      <c r="AO18" s="540">
        <v>9.5</v>
      </c>
      <c r="AP18" s="540">
        <v>4.5</v>
      </c>
      <c r="AQ18" s="132"/>
      <c r="AR18" s="90"/>
      <c r="AS18" s="133"/>
      <c r="AT18" s="109">
        <f t="shared" si="0"/>
        <v>23</v>
      </c>
      <c r="AU18" s="109">
        <f t="shared" si="0"/>
        <v>15.5</v>
      </c>
      <c r="AV18" s="109">
        <f t="shared" si="0"/>
        <v>8.5</v>
      </c>
      <c r="AW18" s="109">
        <f t="shared" si="0"/>
        <v>1</v>
      </c>
      <c r="AX18" s="109">
        <f t="shared" si="0"/>
        <v>2</v>
      </c>
      <c r="AY18" s="109">
        <f t="shared" si="0"/>
        <v>20</v>
      </c>
      <c r="AZ18" s="113">
        <f t="shared" si="1"/>
        <v>70</v>
      </c>
      <c r="BA18" s="134">
        <f t="shared" si="2"/>
        <v>3</v>
      </c>
      <c r="BB18" s="135"/>
      <c r="BC18" s="136"/>
      <c r="BD18" s="136"/>
      <c r="BE18" s="136"/>
      <c r="BF18" s="136">
        <v>1</v>
      </c>
      <c r="BG18" s="136">
        <v>2</v>
      </c>
      <c r="BH18" s="136"/>
      <c r="BI18" s="140"/>
      <c r="BJ18" s="141" t="s">
        <v>142</v>
      </c>
    </row>
    <row r="19" spans="1:62" s="20" customFormat="1" ht="17.25" thickTop="1" thickBot="1">
      <c r="A19" s="215">
        <v>5</v>
      </c>
      <c r="B19" s="283">
        <v>321205211</v>
      </c>
      <c r="C19" s="284" t="s">
        <v>720</v>
      </c>
      <c r="D19" s="536">
        <v>2</v>
      </c>
      <c r="E19" s="536">
        <v>2.5</v>
      </c>
      <c r="F19" s="539">
        <v>0.5</v>
      </c>
      <c r="G19" s="99"/>
      <c r="H19" s="99"/>
      <c r="I19" s="217"/>
      <c r="J19" s="536">
        <v>2.5</v>
      </c>
      <c r="K19" s="536">
        <v>3</v>
      </c>
      <c r="L19" s="536">
        <v>2</v>
      </c>
      <c r="M19" s="89"/>
      <c r="N19" s="89"/>
      <c r="O19" s="133"/>
      <c r="P19" s="537">
        <v>1</v>
      </c>
      <c r="Q19" s="537">
        <v>1</v>
      </c>
      <c r="R19" s="83"/>
      <c r="S19" s="89"/>
      <c r="T19" s="89"/>
      <c r="U19" s="133"/>
      <c r="V19" s="84"/>
      <c r="W19" s="89"/>
      <c r="X19" s="90"/>
      <c r="Y19" s="90"/>
      <c r="Z19" s="90"/>
      <c r="AA19" s="537">
        <v>4.5</v>
      </c>
      <c r="AB19" s="132"/>
      <c r="AC19" s="90"/>
      <c r="AD19" s="90"/>
      <c r="AE19" s="537">
        <v>1</v>
      </c>
      <c r="AF19" s="537">
        <v>2</v>
      </c>
      <c r="AG19" s="90"/>
      <c r="AH19" s="224"/>
      <c r="AI19" s="90"/>
      <c r="AJ19" s="90"/>
      <c r="AK19" s="90"/>
      <c r="AL19" s="90"/>
      <c r="AM19" s="537">
        <v>16.5</v>
      </c>
      <c r="AN19" s="540">
        <v>14</v>
      </c>
      <c r="AO19" s="540">
        <v>18</v>
      </c>
      <c r="AP19" s="540">
        <v>3.5</v>
      </c>
      <c r="AQ19" s="132"/>
      <c r="AR19" s="90"/>
      <c r="AS19" s="133"/>
      <c r="AT19" s="109">
        <f t="shared" si="0"/>
        <v>19.5</v>
      </c>
      <c r="AU19" s="109">
        <f t="shared" si="0"/>
        <v>24.5</v>
      </c>
      <c r="AV19" s="109">
        <f t="shared" si="0"/>
        <v>6</v>
      </c>
      <c r="AW19" s="109">
        <f t="shared" si="0"/>
        <v>1</v>
      </c>
      <c r="AX19" s="109">
        <f t="shared" si="0"/>
        <v>2</v>
      </c>
      <c r="AY19" s="109">
        <f t="shared" si="0"/>
        <v>21</v>
      </c>
      <c r="AZ19" s="113">
        <f t="shared" si="1"/>
        <v>74</v>
      </c>
      <c r="BA19" s="134">
        <f t="shared" si="2"/>
        <v>10</v>
      </c>
      <c r="BB19" s="135"/>
      <c r="BC19" s="146">
        <v>3.5</v>
      </c>
      <c r="BD19" s="136">
        <v>3.5</v>
      </c>
      <c r="BE19" s="136">
        <v>3</v>
      </c>
      <c r="BF19" s="136"/>
      <c r="BG19" s="136"/>
      <c r="BH19" s="136"/>
      <c r="BI19" s="688" t="s">
        <v>43</v>
      </c>
      <c r="BJ19" s="689"/>
    </row>
    <row r="20" spans="1:62" s="20" customFormat="1" ht="16.5" thickBot="1">
      <c r="A20" s="215">
        <v>6</v>
      </c>
      <c r="B20" s="283">
        <v>321205216</v>
      </c>
      <c r="C20" s="284" t="s">
        <v>721</v>
      </c>
      <c r="D20" s="536">
        <v>2.5</v>
      </c>
      <c r="E20" s="536">
        <v>3</v>
      </c>
      <c r="F20" s="539">
        <v>1.5</v>
      </c>
      <c r="G20" s="90"/>
      <c r="H20" s="90"/>
      <c r="I20" s="133"/>
      <c r="J20" s="536">
        <v>2</v>
      </c>
      <c r="K20" s="536">
        <v>1.5</v>
      </c>
      <c r="L20" s="536">
        <v>2</v>
      </c>
      <c r="M20" s="89"/>
      <c r="N20" s="89"/>
      <c r="O20" s="133"/>
      <c r="P20" s="537">
        <v>1</v>
      </c>
      <c r="Q20" s="537">
        <v>1</v>
      </c>
      <c r="R20" s="83"/>
      <c r="S20" s="89"/>
      <c r="T20" s="89"/>
      <c r="U20" s="133"/>
      <c r="V20" s="84"/>
      <c r="W20" s="89"/>
      <c r="X20" s="90"/>
      <c r="Y20" s="90"/>
      <c r="Z20" s="90"/>
      <c r="AA20" s="537">
        <v>4.5</v>
      </c>
      <c r="AB20" s="132"/>
      <c r="AC20" s="90"/>
      <c r="AD20" s="90"/>
      <c r="AE20" s="537">
        <v>1</v>
      </c>
      <c r="AF20" s="537">
        <v>1</v>
      </c>
      <c r="AG20" s="90"/>
      <c r="AH20" s="224"/>
      <c r="AI20" s="90"/>
      <c r="AJ20" s="90"/>
      <c r="AK20" s="90"/>
      <c r="AL20" s="90"/>
      <c r="AM20" s="537">
        <v>14.5</v>
      </c>
      <c r="AN20" s="540">
        <v>18</v>
      </c>
      <c r="AO20" s="540">
        <v>16.5</v>
      </c>
      <c r="AP20" s="540">
        <v>5</v>
      </c>
      <c r="AQ20" s="132"/>
      <c r="AR20" s="90"/>
      <c r="AS20" s="133"/>
      <c r="AT20" s="109">
        <f t="shared" si="0"/>
        <v>23.5</v>
      </c>
      <c r="AU20" s="109">
        <f t="shared" si="0"/>
        <v>22</v>
      </c>
      <c r="AV20" s="109">
        <f t="shared" si="0"/>
        <v>8.5</v>
      </c>
      <c r="AW20" s="109">
        <f t="shared" si="0"/>
        <v>1</v>
      </c>
      <c r="AX20" s="109">
        <f t="shared" si="0"/>
        <v>1</v>
      </c>
      <c r="AY20" s="109">
        <f t="shared" si="0"/>
        <v>19</v>
      </c>
      <c r="AZ20" s="113">
        <f t="shared" si="1"/>
        <v>75</v>
      </c>
      <c r="BA20" s="134">
        <f t="shared" si="2"/>
        <v>10</v>
      </c>
      <c r="BB20" s="135"/>
      <c r="BC20" s="136">
        <v>3</v>
      </c>
      <c r="BD20" s="136">
        <v>3</v>
      </c>
      <c r="BE20" s="136">
        <v>4</v>
      </c>
      <c r="BF20" s="136"/>
      <c r="BG20" s="136"/>
      <c r="BH20" s="136"/>
      <c r="BI20" s="688" t="s">
        <v>44</v>
      </c>
      <c r="BJ20" s="689"/>
    </row>
    <row r="21" spans="1:62" s="20" customFormat="1" ht="17.25" thickTop="1" thickBot="1">
      <c r="A21" s="215">
        <v>7</v>
      </c>
      <c r="B21" s="283">
        <v>321205334</v>
      </c>
      <c r="C21" s="284" t="s">
        <v>722</v>
      </c>
      <c r="D21" s="536">
        <v>2.5</v>
      </c>
      <c r="E21" s="536">
        <v>3.5</v>
      </c>
      <c r="F21" s="539">
        <v>0</v>
      </c>
      <c r="G21" s="99"/>
      <c r="H21" s="99"/>
      <c r="I21" s="217"/>
      <c r="J21" s="536">
        <v>3</v>
      </c>
      <c r="K21" s="536">
        <v>1.5</v>
      </c>
      <c r="L21" s="536">
        <v>1</v>
      </c>
      <c r="M21" s="89"/>
      <c r="N21" s="89"/>
      <c r="O21" s="133"/>
      <c r="P21" s="537">
        <v>1</v>
      </c>
      <c r="Q21" s="537">
        <v>1</v>
      </c>
      <c r="R21" s="83"/>
      <c r="S21" s="89"/>
      <c r="T21" s="89"/>
      <c r="U21" s="133"/>
      <c r="V21" s="84"/>
      <c r="W21" s="89"/>
      <c r="X21" s="90"/>
      <c r="Y21" s="90"/>
      <c r="Z21" s="90"/>
      <c r="AA21" s="537">
        <v>4.5</v>
      </c>
      <c r="AB21" s="132"/>
      <c r="AC21" s="90"/>
      <c r="AD21" s="90"/>
      <c r="AE21" s="537">
        <v>1</v>
      </c>
      <c r="AF21" s="537">
        <v>1</v>
      </c>
      <c r="AG21" s="90"/>
      <c r="AH21" s="224"/>
      <c r="AI21" s="90"/>
      <c r="AJ21" s="90"/>
      <c r="AK21" s="90"/>
      <c r="AL21" s="90"/>
      <c r="AM21" s="537">
        <v>18.5</v>
      </c>
      <c r="AN21" s="541">
        <v>17</v>
      </c>
      <c r="AO21" s="541">
        <v>14</v>
      </c>
      <c r="AP21" s="541">
        <v>6.5</v>
      </c>
      <c r="AQ21" s="132"/>
      <c r="AR21" s="90"/>
      <c r="AS21" s="133"/>
      <c r="AT21" s="109">
        <f t="shared" si="0"/>
        <v>23.5</v>
      </c>
      <c r="AU21" s="109">
        <f t="shared" si="0"/>
        <v>20</v>
      </c>
      <c r="AV21" s="109">
        <f t="shared" si="0"/>
        <v>7.5</v>
      </c>
      <c r="AW21" s="109">
        <f t="shared" si="0"/>
        <v>1</v>
      </c>
      <c r="AX21" s="109">
        <f t="shared" si="0"/>
        <v>1</v>
      </c>
      <c r="AY21" s="109">
        <f t="shared" si="0"/>
        <v>23</v>
      </c>
      <c r="AZ21" s="113">
        <f t="shared" si="1"/>
        <v>76</v>
      </c>
      <c r="BA21" s="134">
        <f t="shared" si="2"/>
        <v>20</v>
      </c>
      <c r="BB21" s="154"/>
      <c r="BC21" s="160"/>
      <c r="BD21" s="160"/>
      <c r="BE21" s="161"/>
      <c r="BF21" s="161"/>
      <c r="BG21" s="161"/>
      <c r="BH21" s="163">
        <v>20</v>
      </c>
      <c r="BI21" s="688" t="s">
        <v>63</v>
      </c>
      <c r="BJ21" s="689"/>
    </row>
    <row r="22" spans="1:62" s="20" customFormat="1" ht="17.25" thickTop="1" thickBot="1">
      <c r="A22" s="215">
        <v>8</v>
      </c>
      <c r="B22" s="283">
        <v>321205340</v>
      </c>
      <c r="C22" s="284" t="s">
        <v>723</v>
      </c>
      <c r="D22" s="536">
        <v>2.5</v>
      </c>
      <c r="E22" s="536">
        <v>2</v>
      </c>
      <c r="F22" s="539">
        <v>0.5</v>
      </c>
      <c r="G22" s="99"/>
      <c r="H22" s="99"/>
      <c r="I22" s="217"/>
      <c r="J22" s="536">
        <v>3</v>
      </c>
      <c r="K22" s="536">
        <v>1.5</v>
      </c>
      <c r="L22" s="536">
        <v>4</v>
      </c>
      <c r="M22" s="89"/>
      <c r="N22" s="89"/>
      <c r="O22" s="133"/>
      <c r="P22" s="537">
        <v>1</v>
      </c>
      <c r="Q22" s="537">
        <v>1</v>
      </c>
      <c r="R22" s="83"/>
      <c r="S22" s="89"/>
      <c r="T22" s="89"/>
      <c r="U22" s="133"/>
      <c r="V22" s="84"/>
      <c r="W22" s="89"/>
      <c r="X22" s="90"/>
      <c r="Y22" s="90"/>
      <c r="Z22" s="90"/>
      <c r="AA22" s="537">
        <v>4.5</v>
      </c>
      <c r="AB22" s="132"/>
      <c r="AC22" s="90"/>
      <c r="AD22" s="90"/>
      <c r="AE22" s="537">
        <v>1</v>
      </c>
      <c r="AF22" s="537">
        <v>1</v>
      </c>
      <c r="AG22" s="90"/>
      <c r="AH22" s="224"/>
      <c r="AI22" s="90"/>
      <c r="AJ22" s="90"/>
      <c r="AK22" s="90"/>
      <c r="AL22" s="90"/>
      <c r="AM22" s="537">
        <v>14.5</v>
      </c>
      <c r="AN22" s="540">
        <v>16</v>
      </c>
      <c r="AO22" s="540">
        <v>13.5</v>
      </c>
      <c r="AP22" s="540">
        <v>5</v>
      </c>
      <c r="AQ22" s="132"/>
      <c r="AR22" s="90"/>
      <c r="AS22" s="133"/>
      <c r="AT22" s="109">
        <f t="shared" si="0"/>
        <v>22.5</v>
      </c>
      <c r="AU22" s="109">
        <f t="shared" si="0"/>
        <v>18</v>
      </c>
      <c r="AV22" s="109">
        <f t="shared" si="0"/>
        <v>9.5</v>
      </c>
      <c r="AW22" s="109">
        <f t="shared" si="0"/>
        <v>1</v>
      </c>
      <c r="AX22" s="109">
        <f t="shared" si="0"/>
        <v>1</v>
      </c>
      <c r="AY22" s="109">
        <f t="shared" si="0"/>
        <v>19</v>
      </c>
      <c r="AZ22" s="113"/>
      <c r="BA22" s="134"/>
      <c r="BB22" s="154"/>
      <c r="BC22" s="160"/>
      <c r="BD22" s="160"/>
      <c r="BE22" s="161"/>
      <c r="BF22" s="161"/>
      <c r="BG22" s="161"/>
      <c r="BH22" s="163"/>
      <c r="BI22" s="416"/>
      <c r="BJ22" s="417"/>
    </row>
    <row r="23" spans="1:62" s="20" customFormat="1" ht="17.25" thickTop="1" thickBot="1">
      <c r="A23" s="215">
        <v>9</v>
      </c>
      <c r="B23" s="283">
        <v>321205416</v>
      </c>
      <c r="C23" s="284" t="s">
        <v>724</v>
      </c>
      <c r="D23" s="536">
        <v>1.5</v>
      </c>
      <c r="E23" s="536">
        <v>1.5</v>
      </c>
      <c r="F23" s="539">
        <v>1</v>
      </c>
      <c r="G23" s="99"/>
      <c r="H23" s="99"/>
      <c r="I23" s="217"/>
      <c r="J23" s="536">
        <v>3</v>
      </c>
      <c r="K23" s="536">
        <v>0.5</v>
      </c>
      <c r="L23" s="536">
        <v>2.5</v>
      </c>
      <c r="M23" s="89"/>
      <c r="N23" s="89"/>
      <c r="O23" s="133"/>
      <c r="P23" s="537">
        <v>1</v>
      </c>
      <c r="Q23" s="537">
        <v>1</v>
      </c>
      <c r="R23" s="83"/>
      <c r="S23" s="89"/>
      <c r="T23" s="89"/>
      <c r="U23" s="133"/>
      <c r="V23" s="84"/>
      <c r="W23" s="89"/>
      <c r="X23" s="90"/>
      <c r="Y23" s="90"/>
      <c r="Z23" s="90"/>
      <c r="AA23" s="537">
        <v>4</v>
      </c>
      <c r="AB23" s="132"/>
      <c r="AC23" s="90"/>
      <c r="AD23" s="90"/>
      <c r="AE23" s="537">
        <v>1</v>
      </c>
      <c r="AF23" s="537">
        <v>2</v>
      </c>
      <c r="AG23" s="90"/>
      <c r="AH23" s="224"/>
      <c r="AI23" s="90"/>
      <c r="AJ23" s="90"/>
      <c r="AK23" s="90"/>
      <c r="AL23" s="90"/>
      <c r="AM23" s="537">
        <v>13.5</v>
      </c>
      <c r="AN23" s="540">
        <v>13</v>
      </c>
      <c r="AO23" s="540">
        <v>9.5</v>
      </c>
      <c r="AP23" s="540">
        <v>7</v>
      </c>
      <c r="AQ23" s="132"/>
      <c r="AR23" s="90"/>
      <c r="AS23" s="133"/>
      <c r="AT23" s="109">
        <f t="shared" si="0"/>
        <v>18.5</v>
      </c>
      <c r="AU23" s="109">
        <f t="shared" si="0"/>
        <v>12.5</v>
      </c>
      <c r="AV23" s="109">
        <f t="shared" si="0"/>
        <v>10.5</v>
      </c>
      <c r="AW23" s="109">
        <f t="shared" si="0"/>
        <v>1</v>
      </c>
      <c r="AX23" s="109">
        <f t="shared" si="0"/>
        <v>2</v>
      </c>
      <c r="AY23" s="109">
        <f t="shared" si="0"/>
        <v>17.5</v>
      </c>
      <c r="AZ23" s="113">
        <f t="shared" ref="AZ23:AZ29" si="3">SUM(AT23:AY23)</f>
        <v>62</v>
      </c>
      <c r="BA23" s="134">
        <f>SUM(BC23:BH23)</f>
        <v>50</v>
      </c>
      <c r="BB23" s="154"/>
      <c r="BC23" s="160">
        <v>20</v>
      </c>
      <c r="BD23" s="160">
        <v>20</v>
      </c>
      <c r="BE23" s="161">
        <v>10</v>
      </c>
      <c r="BF23" s="161"/>
      <c r="BG23" s="161"/>
      <c r="BH23" s="163"/>
      <c r="BI23" s="688" t="s">
        <v>65</v>
      </c>
      <c r="BJ23" s="689"/>
    </row>
    <row r="24" spans="1:62" s="20" customFormat="1" ht="16.5" thickBot="1">
      <c r="A24" s="215">
        <v>10</v>
      </c>
      <c r="B24" s="283">
        <v>321205503</v>
      </c>
      <c r="C24" s="284" t="s">
        <v>725</v>
      </c>
      <c r="D24" s="536">
        <v>3.5</v>
      </c>
      <c r="E24" s="536">
        <v>3</v>
      </c>
      <c r="F24" s="539">
        <v>1</v>
      </c>
      <c r="G24" s="90"/>
      <c r="H24" s="90"/>
      <c r="I24" s="133"/>
      <c r="J24" s="536">
        <v>2.5</v>
      </c>
      <c r="K24" s="536">
        <v>1</v>
      </c>
      <c r="L24" s="536">
        <v>2.5</v>
      </c>
      <c r="M24" s="89"/>
      <c r="N24" s="89"/>
      <c r="O24" s="133"/>
      <c r="P24" s="537">
        <v>1</v>
      </c>
      <c r="Q24" s="537">
        <v>1</v>
      </c>
      <c r="R24" s="83"/>
      <c r="S24" s="89"/>
      <c r="T24" s="89"/>
      <c r="U24" s="133"/>
      <c r="V24" s="84"/>
      <c r="W24" s="89"/>
      <c r="X24" s="90"/>
      <c r="Y24" s="90"/>
      <c r="Z24" s="90"/>
      <c r="AA24" s="537">
        <v>4.5</v>
      </c>
      <c r="AB24" s="132"/>
      <c r="AC24" s="90"/>
      <c r="AD24" s="90"/>
      <c r="AE24" s="537">
        <v>1</v>
      </c>
      <c r="AF24" s="537">
        <v>2</v>
      </c>
      <c r="AG24" s="90"/>
      <c r="AH24" s="224"/>
      <c r="AI24" s="90"/>
      <c r="AJ24" s="90"/>
      <c r="AK24" s="90"/>
      <c r="AL24" s="90"/>
      <c r="AM24" s="537">
        <v>13.5</v>
      </c>
      <c r="AN24" s="540">
        <v>16</v>
      </c>
      <c r="AO24" s="540">
        <v>14</v>
      </c>
      <c r="AP24" s="540">
        <v>8.5</v>
      </c>
      <c r="AQ24" s="132"/>
      <c r="AR24" s="90"/>
      <c r="AS24" s="133"/>
      <c r="AT24" s="109">
        <f t="shared" si="0"/>
        <v>23</v>
      </c>
      <c r="AU24" s="109">
        <f t="shared" si="0"/>
        <v>19</v>
      </c>
      <c r="AV24" s="109">
        <f t="shared" si="0"/>
        <v>12</v>
      </c>
      <c r="AW24" s="109">
        <f t="shared" si="0"/>
        <v>1</v>
      </c>
      <c r="AX24" s="109">
        <f t="shared" si="0"/>
        <v>2</v>
      </c>
      <c r="AY24" s="109">
        <f t="shared" si="0"/>
        <v>18</v>
      </c>
      <c r="AZ24" s="113">
        <f t="shared" si="3"/>
        <v>75</v>
      </c>
      <c r="BA24" s="164"/>
      <c r="BB24" s="165"/>
      <c r="BC24" s="166"/>
      <c r="BD24" s="166"/>
      <c r="BE24" s="167"/>
      <c r="BF24" s="167"/>
      <c r="BG24" s="167"/>
      <c r="BH24" s="169"/>
      <c r="BI24" s="690"/>
      <c r="BJ24" s="691"/>
    </row>
    <row r="25" spans="1:62" s="20" customFormat="1" ht="16.5" thickBot="1">
      <c r="A25" s="215">
        <v>11</v>
      </c>
      <c r="B25" s="283">
        <v>321205566</v>
      </c>
      <c r="C25" s="284" t="s">
        <v>726</v>
      </c>
      <c r="D25" s="536">
        <v>3</v>
      </c>
      <c r="E25" s="536">
        <v>2</v>
      </c>
      <c r="F25" s="539">
        <v>1.5</v>
      </c>
      <c r="G25" s="90"/>
      <c r="H25" s="90"/>
      <c r="I25" s="133"/>
      <c r="J25" s="536">
        <v>2.5</v>
      </c>
      <c r="K25" s="536">
        <v>1.5</v>
      </c>
      <c r="L25" s="536">
        <v>2</v>
      </c>
      <c r="M25" s="89"/>
      <c r="N25" s="89"/>
      <c r="O25" s="133"/>
      <c r="P25" s="537">
        <v>1</v>
      </c>
      <c r="Q25" s="537">
        <v>1</v>
      </c>
      <c r="R25" s="83"/>
      <c r="S25" s="89"/>
      <c r="T25" s="89"/>
      <c r="U25" s="133"/>
      <c r="V25" s="84"/>
      <c r="W25" s="89"/>
      <c r="X25" s="90"/>
      <c r="Y25" s="90"/>
      <c r="Z25" s="90"/>
      <c r="AA25" s="537">
        <v>4.5</v>
      </c>
      <c r="AB25" s="132"/>
      <c r="AC25" s="90"/>
      <c r="AD25" s="90"/>
      <c r="AE25" s="537">
        <v>1</v>
      </c>
      <c r="AF25" s="537">
        <v>2</v>
      </c>
      <c r="AG25" s="90"/>
      <c r="AH25" s="224"/>
      <c r="AI25" s="90"/>
      <c r="AJ25" s="90"/>
      <c r="AK25" s="90"/>
      <c r="AL25" s="90"/>
      <c r="AM25" s="537">
        <v>12.5</v>
      </c>
      <c r="AN25" s="540">
        <v>14.5</v>
      </c>
      <c r="AO25" s="540">
        <v>12.5</v>
      </c>
      <c r="AP25" s="540">
        <v>7.5</v>
      </c>
      <c r="AQ25" s="132"/>
      <c r="AR25" s="90"/>
      <c r="AS25" s="133"/>
      <c r="AT25" s="109">
        <f t="shared" si="0"/>
        <v>21</v>
      </c>
      <c r="AU25" s="109">
        <f t="shared" si="0"/>
        <v>17</v>
      </c>
      <c r="AV25" s="109">
        <f t="shared" si="0"/>
        <v>11</v>
      </c>
      <c r="AW25" s="109">
        <f t="shared" si="0"/>
        <v>1</v>
      </c>
      <c r="AX25" s="109">
        <f t="shared" si="0"/>
        <v>2</v>
      </c>
      <c r="AY25" s="109">
        <f t="shared" si="0"/>
        <v>17</v>
      </c>
      <c r="AZ25" s="113">
        <f t="shared" si="3"/>
        <v>69</v>
      </c>
      <c r="BA25" s="170">
        <f>SUM(BA16:BA23)</f>
        <v>100</v>
      </c>
      <c r="BB25" s="171"/>
      <c r="BC25" s="542">
        <f>SUM(BC16:BC24)</f>
        <v>27.5</v>
      </c>
      <c r="BD25" s="542">
        <f t="shared" ref="BD25:BH25" si="4">SUM(BD16:BD24)</f>
        <v>27.5</v>
      </c>
      <c r="BE25" s="172">
        <f t="shared" si="4"/>
        <v>17</v>
      </c>
      <c r="BF25" s="172">
        <f t="shared" si="4"/>
        <v>1</v>
      </c>
      <c r="BG25" s="172">
        <f t="shared" si="4"/>
        <v>2</v>
      </c>
      <c r="BH25" s="172">
        <f t="shared" si="4"/>
        <v>25</v>
      </c>
      <c r="BI25" s="692" t="s">
        <v>68</v>
      </c>
      <c r="BJ25" s="693"/>
    </row>
    <row r="26" spans="1:62" s="20" customFormat="1" ht="16.5" thickBot="1">
      <c r="A26" s="215">
        <v>12</v>
      </c>
      <c r="B26" s="283">
        <v>321205653</v>
      </c>
      <c r="C26" s="284" t="s">
        <v>727</v>
      </c>
      <c r="D26" s="536">
        <v>1</v>
      </c>
      <c r="E26" s="536">
        <v>3.5</v>
      </c>
      <c r="F26" s="539">
        <v>0.5</v>
      </c>
      <c r="G26" s="90"/>
      <c r="H26" s="90"/>
      <c r="I26" s="133"/>
      <c r="J26" s="536">
        <v>2.5</v>
      </c>
      <c r="K26" s="536">
        <v>1.5</v>
      </c>
      <c r="L26" s="536">
        <v>0.5</v>
      </c>
      <c r="M26" s="89"/>
      <c r="N26" s="89"/>
      <c r="O26" s="133"/>
      <c r="P26" s="537">
        <v>1</v>
      </c>
      <c r="Q26" s="537">
        <v>0</v>
      </c>
      <c r="R26" s="83"/>
      <c r="S26" s="89"/>
      <c r="T26" s="89"/>
      <c r="U26" s="133"/>
      <c r="V26" s="84"/>
      <c r="W26" s="89"/>
      <c r="X26" s="90"/>
      <c r="Y26" s="90"/>
      <c r="Z26" s="90"/>
      <c r="AA26" s="537">
        <v>4.5</v>
      </c>
      <c r="AB26" s="132"/>
      <c r="AC26" s="90"/>
      <c r="AD26" s="90"/>
      <c r="AE26" s="537">
        <v>1</v>
      </c>
      <c r="AF26" s="537">
        <v>1</v>
      </c>
      <c r="AG26" s="90"/>
      <c r="AH26" s="224"/>
      <c r="AI26" s="90"/>
      <c r="AJ26" s="90"/>
      <c r="AK26" s="90"/>
      <c r="AL26" s="90"/>
      <c r="AM26" s="537">
        <v>8.5</v>
      </c>
      <c r="AN26" s="540">
        <v>11</v>
      </c>
      <c r="AO26" s="540">
        <v>11.5</v>
      </c>
      <c r="AP26" s="540">
        <v>5</v>
      </c>
      <c r="AQ26" s="132"/>
      <c r="AR26" s="90"/>
      <c r="AS26" s="133"/>
      <c r="AT26" s="109">
        <f t="shared" si="0"/>
        <v>15.5</v>
      </c>
      <c r="AU26" s="109">
        <f t="shared" si="0"/>
        <v>16.5</v>
      </c>
      <c r="AV26" s="109">
        <f t="shared" si="0"/>
        <v>6</v>
      </c>
      <c r="AW26" s="109">
        <f t="shared" si="0"/>
        <v>1</v>
      </c>
      <c r="AX26" s="109">
        <f t="shared" si="0"/>
        <v>1</v>
      </c>
      <c r="AY26" s="109">
        <f t="shared" si="0"/>
        <v>13</v>
      </c>
      <c r="AZ26" s="113">
        <f t="shared" si="3"/>
        <v>53</v>
      </c>
    </row>
    <row r="27" spans="1:62" s="20" customFormat="1" ht="16.5" thickBot="1">
      <c r="A27" s="215">
        <v>13</v>
      </c>
      <c r="B27" s="283">
        <v>321205681</v>
      </c>
      <c r="C27" s="284" t="s">
        <v>728</v>
      </c>
      <c r="D27" s="536">
        <v>3</v>
      </c>
      <c r="E27" s="536">
        <v>3</v>
      </c>
      <c r="F27" s="539">
        <v>0.5</v>
      </c>
      <c r="G27" s="90"/>
      <c r="H27" s="90"/>
      <c r="I27" s="133"/>
      <c r="J27" s="536">
        <v>2.5</v>
      </c>
      <c r="K27" s="536">
        <v>2</v>
      </c>
      <c r="L27" s="536">
        <v>1.5</v>
      </c>
      <c r="M27" s="89"/>
      <c r="N27" s="89"/>
      <c r="O27" s="133"/>
      <c r="P27" s="537">
        <v>1</v>
      </c>
      <c r="Q27" s="537">
        <v>1</v>
      </c>
      <c r="R27" s="83"/>
      <c r="S27" s="89"/>
      <c r="T27" s="89"/>
      <c r="U27" s="133"/>
      <c r="V27" s="84"/>
      <c r="W27" s="89"/>
      <c r="X27" s="90"/>
      <c r="Y27" s="90"/>
      <c r="Z27" s="90"/>
      <c r="AA27" s="537">
        <v>3.5</v>
      </c>
      <c r="AB27" s="132"/>
      <c r="AC27" s="90"/>
      <c r="AD27" s="90"/>
      <c r="AE27" s="537">
        <v>1</v>
      </c>
      <c r="AF27" s="537">
        <v>1</v>
      </c>
      <c r="AG27" s="90"/>
      <c r="AH27" s="224"/>
      <c r="AI27" s="90"/>
      <c r="AJ27" s="90"/>
      <c r="AK27" s="90"/>
      <c r="AL27" s="90"/>
      <c r="AM27" s="537">
        <v>12.5</v>
      </c>
      <c r="AN27" s="540">
        <v>11.5</v>
      </c>
      <c r="AO27" s="540">
        <v>9.5</v>
      </c>
      <c r="AP27" s="540">
        <v>7.5</v>
      </c>
      <c r="AQ27" s="132"/>
      <c r="AR27" s="90"/>
      <c r="AS27" s="133"/>
      <c r="AT27" s="109">
        <f t="shared" si="0"/>
        <v>18</v>
      </c>
      <c r="AU27" s="109">
        <f t="shared" si="0"/>
        <v>15.5</v>
      </c>
      <c r="AV27" s="109">
        <f t="shared" si="0"/>
        <v>9.5</v>
      </c>
      <c r="AW27" s="109">
        <f t="shared" si="0"/>
        <v>1</v>
      </c>
      <c r="AX27" s="109">
        <f t="shared" si="0"/>
        <v>1</v>
      </c>
      <c r="AY27" s="109">
        <f t="shared" si="0"/>
        <v>16</v>
      </c>
      <c r="AZ27" s="113">
        <f t="shared" si="3"/>
        <v>61</v>
      </c>
      <c r="BA27" s="694" t="s">
        <v>71</v>
      </c>
      <c r="BB27" s="695"/>
      <c r="BC27" s="695"/>
      <c r="BD27" s="695"/>
      <c r="BE27" s="695"/>
      <c r="BF27" s="418"/>
      <c r="BG27" s="695" t="s">
        <v>72</v>
      </c>
      <c r="BH27" s="695"/>
      <c r="BI27" s="695"/>
      <c r="BJ27" s="698"/>
    </row>
    <row r="28" spans="1:62" s="20" customFormat="1" ht="17.25" thickTop="1" thickBot="1">
      <c r="A28" s="215">
        <v>14</v>
      </c>
      <c r="B28" s="283">
        <v>322205933</v>
      </c>
      <c r="C28" s="284" t="s">
        <v>729</v>
      </c>
      <c r="D28" s="536">
        <v>2.5</v>
      </c>
      <c r="E28" s="536">
        <v>1.5</v>
      </c>
      <c r="F28" s="539">
        <v>1.5</v>
      </c>
      <c r="G28" s="99"/>
      <c r="H28" s="99"/>
      <c r="I28" s="217"/>
      <c r="J28" s="536">
        <v>2.5</v>
      </c>
      <c r="K28" s="536">
        <v>2.5</v>
      </c>
      <c r="L28" s="536">
        <v>3</v>
      </c>
      <c r="M28" s="89"/>
      <c r="N28" s="89"/>
      <c r="O28" s="133"/>
      <c r="P28" s="537">
        <v>1</v>
      </c>
      <c r="Q28" s="537">
        <v>1</v>
      </c>
      <c r="R28" s="83"/>
      <c r="S28" s="89"/>
      <c r="T28" s="89"/>
      <c r="U28" s="133"/>
      <c r="V28" s="84"/>
      <c r="W28" s="89"/>
      <c r="X28" s="90"/>
      <c r="Y28" s="90"/>
      <c r="Z28" s="90"/>
      <c r="AA28" s="537">
        <v>5</v>
      </c>
      <c r="AB28" s="132"/>
      <c r="AC28" s="90"/>
      <c r="AD28" s="90"/>
      <c r="AE28" s="537">
        <v>0.5</v>
      </c>
      <c r="AF28" s="537">
        <v>2</v>
      </c>
      <c r="AG28" s="90"/>
      <c r="AH28" s="224"/>
      <c r="AI28" s="90"/>
      <c r="AJ28" s="90"/>
      <c r="AK28" s="90"/>
      <c r="AL28" s="90"/>
      <c r="AM28" s="537">
        <v>12.5</v>
      </c>
      <c r="AN28" s="540">
        <v>9</v>
      </c>
      <c r="AO28" s="540">
        <v>11.5</v>
      </c>
      <c r="AP28" s="540">
        <v>4</v>
      </c>
      <c r="AQ28" s="132"/>
      <c r="AR28" s="90"/>
      <c r="AS28" s="133"/>
      <c r="AT28" s="109">
        <f t="shared" si="0"/>
        <v>15</v>
      </c>
      <c r="AU28" s="109">
        <f t="shared" si="0"/>
        <v>16.5</v>
      </c>
      <c r="AV28" s="109">
        <f t="shared" si="0"/>
        <v>8.5</v>
      </c>
      <c r="AW28" s="109">
        <f t="shared" si="0"/>
        <v>0.5</v>
      </c>
      <c r="AX28" s="109">
        <f t="shared" si="0"/>
        <v>2</v>
      </c>
      <c r="AY28" s="109">
        <f t="shared" si="0"/>
        <v>17.5</v>
      </c>
      <c r="AZ28" s="113">
        <f t="shared" si="3"/>
        <v>60</v>
      </c>
      <c r="BA28" s="696"/>
      <c r="BB28" s="697"/>
      <c r="BC28" s="697"/>
      <c r="BD28" s="697"/>
      <c r="BE28" s="697"/>
      <c r="BF28" s="419"/>
      <c r="BG28" s="697"/>
      <c r="BH28" s="697"/>
      <c r="BI28" s="697"/>
      <c r="BJ28" s="699"/>
    </row>
    <row r="29" spans="1:62" s="20" customFormat="1" ht="16.5" thickBot="1">
      <c r="A29" s="215">
        <v>15</v>
      </c>
      <c r="B29" s="283">
        <v>322206057</v>
      </c>
      <c r="C29" s="284" t="s">
        <v>730</v>
      </c>
      <c r="D29" s="536">
        <v>3.5</v>
      </c>
      <c r="E29" s="536">
        <v>3.5</v>
      </c>
      <c r="F29" s="539">
        <v>2</v>
      </c>
      <c r="G29" s="90"/>
      <c r="H29" s="90"/>
      <c r="I29" s="133"/>
      <c r="J29" s="536">
        <v>3</v>
      </c>
      <c r="K29" s="536">
        <v>3</v>
      </c>
      <c r="L29" s="536">
        <v>3</v>
      </c>
      <c r="M29" s="89"/>
      <c r="N29" s="89"/>
      <c r="O29" s="133"/>
      <c r="P29" s="537">
        <v>1</v>
      </c>
      <c r="Q29" s="537">
        <v>1</v>
      </c>
      <c r="R29" s="83"/>
      <c r="S29" s="89"/>
      <c r="T29" s="89"/>
      <c r="U29" s="133"/>
      <c r="V29" s="84"/>
      <c r="W29" s="89"/>
      <c r="X29" s="90"/>
      <c r="Y29" s="90"/>
      <c r="Z29" s="90"/>
      <c r="AA29" s="537">
        <v>5</v>
      </c>
      <c r="AB29" s="132"/>
      <c r="AC29" s="90"/>
      <c r="AD29" s="90"/>
      <c r="AE29" s="537">
        <v>1</v>
      </c>
      <c r="AF29" s="537">
        <v>2</v>
      </c>
      <c r="AG29" s="90"/>
      <c r="AH29" s="224"/>
      <c r="AI29" s="90"/>
      <c r="AJ29" s="90"/>
      <c r="AK29" s="90"/>
      <c r="AL29" s="90"/>
      <c r="AM29" s="537">
        <v>17.5</v>
      </c>
      <c r="AN29" s="540">
        <v>17</v>
      </c>
      <c r="AO29" s="540">
        <v>17.5</v>
      </c>
      <c r="AP29" s="540">
        <v>10</v>
      </c>
      <c r="AQ29" s="132"/>
      <c r="AR29" s="90"/>
      <c r="AS29" s="133"/>
      <c r="AT29" s="109">
        <f t="shared" si="0"/>
        <v>24.5</v>
      </c>
      <c r="AU29" s="109">
        <f t="shared" si="0"/>
        <v>25</v>
      </c>
      <c r="AV29" s="109">
        <f t="shared" si="0"/>
        <v>15</v>
      </c>
      <c r="AW29" s="109">
        <f t="shared" si="0"/>
        <v>1</v>
      </c>
      <c r="AX29" s="109">
        <f t="shared" si="0"/>
        <v>2</v>
      </c>
      <c r="AY29" s="109">
        <f t="shared" si="0"/>
        <v>22.5</v>
      </c>
      <c r="AZ29" s="113">
        <f t="shared" si="3"/>
        <v>90</v>
      </c>
      <c r="BA29" s="46"/>
      <c r="BB29" s="46"/>
      <c r="BC29" s="46"/>
      <c r="BD29" s="46"/>
      <c r="BE29" s="46"/>
      <c r="BF29" s="46"/>
      <c r="BG29" s="46"/>
      <c r="BH29" s="46"/>
      <c r="BI29" s="46"/>
      <c r="BJ29" s="46"/>
    </row>
    <row r="30" spans="1:62" s="20" customFormat="1" ht="16.5" thickBot="1">
      <c r="A30" s="215">
        <v>16</v>
      </c>
      <c r="B30" s="283">
        <v>331202577</v>
      </c>
      <c r="C30" s="284" t="s">
        <v>731</v>
      </c>
      <c r="D30" s="536">
        <v>2.5</v>
      </c>
      <c r="E30" s="536">
        <v>3.5</v>
      </c>
      <c r="F30" s="539">
        <v>2.5</v>
      </c>
      <c r="G30" s="90"/>
      <c r="H30" s="90"/>
      <c r="I30" s="133"/>
      <c r="J30" s="536">
        <v>3</v>
      </c>
      <c r="K30" s="536">
        <v>2.5</v>
      </c>
      <c r="L30" s="536">
        <v>2.5</v>
      </c>
      <c r="M30" s="89"/>
      <c r="N30" s="89"/>
      <c r="O30" s="133"/>
      <c r="P30" s="537">
        <v>0</v>
      </c>
      <c r="Q30" s="537">
        <v>0</v>
      </c>
      <c r="R30" s="83"/>
      <c r="S30" s="89"/>
      <c r="T30" s="89"/>
      <c r="U30" s="133"/>
      <c r="V30" s="84"/>
      <c r="W30" s="89"/>
      <c r="X30" s="90"/>
      <c r="Y30" s="90"/>
      <c r="Z30" s="90"/>
      <c r="AA30" s="537">
        <v>0.5</v>
      </c>
      <c r="AB30" s="132"/>
      <c r="AC30" s="90"/>
      <c r="AD30" s="90"/>
      <c r="AE30" s="537">
        <v>0</v>
      </c>
      <c r="AF30" s="537">
        <v>1</v>
      </c>
      <c r="AG30" s="90"/>
      <c r="AH30" s="224"/>
      <c r="AI30" s="90"/>
      <c r="AJ30" s="90"/>
      <c r="AK30" s="90"/>
      <c r="AL30" s="90"/>
      <c r="AM30" s="537">
        <v>13.5</v>
      </c>
      <c r="AN30" s="540">
        <v>20</v>
      </c>
      <c r="AO30" s="540">
        <v>17</v>
      </c>
      <c r="AP30" s="540">
        <v>8.5</v>
      </c>
      <c r="AQ30" s="132"/>
      <c r="AR30" s="90"/>
      <c r="AS30" s="133"/>
      <c r="AT30" s="109">
        <f t="shared" si="0"/>
        <v>25.5</v>
      </c>
      <c r="AU30" s="109">
        <f t="shared" si="0"/>
        <v>23</v>
      </c>
      <c r="AV30" s="109">
        <f t="shared" si="0"/>
        <v>13.5</v>
      </c>
      <c r="AW30" s="109">
        <f t="shared" si="0"/>
        <v>0</v>
      </c>
      <c r="AX30" s="109">
        <f t="shared" si="0"/>
        <v>1</v>
      </c>
      <c r="AY30" s="109">
        <f t="shared" si="0"/>
        <v>14</v>
      </c>
      <c r="AZ30" s="113"/>
      <c r="BA30" s="46"/>
      <c r="BB30" s="46"/>
      <c r="BC30" s="46"/>
      <c r="BD30" s="46"/>
      <c r="BE30" s="46"/>
      <c r="BF30" s="46"/>
      <c r="BG30" s="46"/>
      <c r="BH30" s="46"/>
      <c r="BI30" s="46"/>
      <c r="BJ30" s="46"/>
    </row>
    <row r="31" spans="1:62" s="20" customFormat="1" ht="16.5" thickBot="1">
      <c r="A31" s="215">
        <v>17</v>
      </c>
      <c r="B31" s="283">
        <v>331202606</v>
      </c>
      <c r="C31" s="284" t="s">
        <v>732</v>
      </c>
      <c r="D31" s="536">
        <v>3</v>
      </c>
      <c r="E31" s="536">
        <v>2.5</v>
      </c>
      <c r="F31" s="539">
        <v>1.5</v>
      </c>
      <c r="G31" s="90"/>
      <c r="H31" s="90"/>
      <c r="I31" s="133"/>
      <c r="J31" s="536">
        <v>2.5</v>
      </c>
      <c r="K31" s="536">
        <v>2.5</v>
      </c>
      <c r="L31" s="536">
        <v>2</v>
      </c>
      <c r="M31" s="89"/>
      <c r="N31" s="89"/>
      <c r="O31" s="133"/>
      <c r="P31" s="537">
        <v>1</v>
      </c>
      <c r="Q31" s="537">
        <v>1</v>
      </c>
      <c r="R31" s="83"/>
      <c r="S31" s="89"/>
      <c r="T31" s="89"/>
      <c r="U31" s="133"/>
      <c r="V31" s="84"/>
      <c r="W31" s="89"/>
      <c r="X31" s="90"/>
      <c r="Y31" s="90"/>
      <c r="Z31" s="90"/>
      <c r="AA31" s="537">
        <v>4.5</v>
      </c>
      <c r="AB31" s="132"/>
      <c r="AC31" s="90"/>
      <c r="AD31" s="90"/>
      <c r="AE31" s="537">
        <v>1</v>
      </c>
      <c r="AF31" s="537">
        <v>1.5</v>
      </c>
      <c r="AG31" s="90"/>
      <c r="AH31" s="224"/>
      <c r="AI31" s="90"/>
      <c r="AJ31" s="90"/>
      <c r="AK31" s="90"/>
      <c r="AL31" s="90"/>
      <c r="AM31" s="537">
        <v>10</v>
      </c>
      <c r="AN31" s="540">
        <v>16</v>
      </c>
      <c r="AO31" s="540">
        <v>7</v>
      </c>
      <c r="AP31" s="540">
        <v>4</v>
      </c>
      <c r="AQ31" s="132"/>
      <c r="AR31" s="90"/>
      <c r="AS31" s="133"/>
      <c r="AT31" s="109">
        <f t="shared" si="0"/>
        <v>22.5</v>
      </c>
      <c r="AU31" s="109">
        <f t="shared" si="0"/>
        <v>13</v>
      </c>
      <c r="AV31" s="109">
        <f t="shared" si="0"/>
        <v>7.5</v>
      </c>
      <c r="AW31" s="109">
        <f t="shared" si="0"/>
        <v>1</v>
      </c>
      <c r="AX31" s="109">
        <f t="shared" si="0"/>
        <v>1.5</v>
      </c>
      <c r="AY31" s="109">
        <f t="shared" si="0"/>
        <v>14.5</v>
      </c>
      <c r="AZ31" s="113"/>
      <c r="BA31" s="46"/>
      <c r="BB31" s="46"/>
      <c r="BC31" s="46"/>
      <c r="BD31" s="46"/>
      <c r="BE31" s="46"/>
      <c r="BF31" s="46"/>
      <c r="BG31" s="46"/>
      <c r="BH31" s="46"/>
      <c r="BI31" s="46"/>
      <c r="BJ31" s="46"/>
    </row>
    <row r="32" spans="1:62" s="20" customFormat="1" ht="16.5" thickBot="1">
      <c r="A32" s="215">
        <v>18</v>
      </c>
      <c r="B32" s="283">
        <v>331202633</v>
      </c>
      <c r="C32" s="284" t="s">
        <v>733</v>
      </c>
      <c r="D32" s="536">
        <v>2.5</v>
      </c>
      <c r="E32" s="536">
        <v>3.5</v>
      </c>
      <c r="F32" s="539">
        <v>0.5</v>
      </c>
      <c r="G32" s="90"/>
      <c r="H32" s="90"/>
      <c r="I32" s="133"/>
      <c r="J32" s="536">
        <v>2.5</v>
      </c>
      <c r="K32" s="536">
        <v>2</v>
      </c>
      <c r="L32" s="536">
        <v>2.5</v>
      </c>
      <c r="M32" s="89"/>
      <c r="N32" s="89"/>
      <c r="O32" s="133"/>
      <c r="P32" s="537">
        <v>0</v>
      </c>
      <c r="Q32" s="537">
        <v>0</v>
      </c>
      <c r="R32" s="83"/>
      <c r="S32" s="89"/>
      <c r="T32" s="89"/>
      <c r="U32" s="133"/>
      <c r="V32" s="84"/>
      <c r="W32" s="89"/>
      <c r="X32" s="90"/>
      <c r="Y32" s="90"/>
      <c r="Z32" s="90"/>
      <c r="AA32" s="537">
        <v>3.5</v>
      </c>
      <c r="AB32" s="132"/>
      <c r="AC32" s="90"/>
      <c r="AD32" s="90"/>
      <c r="AE32" s="537">
        <v>1</v>
      </c>
      <c r="AF32" s="537">
        <v>2</v>
      </c>
      <c r="AG32" s="90"/>
      <c r="AH32" s="224"/>
      <c r="AI32" s="90"/>
      <c r="AJ32" s="90"/>
      <c r="AK32" s="90"/>
      <c r="AL32" s="90"/>
      <c r="AM32" s="537">
        <v>8.5</v>
      </c>
      <c r="AN32" s="540">
        <v>11</v>
      </c>
      <c r="AO32" s="540">
        <v>10.5</v>
      </c>
      <c r="AP32" s="540">
        <v>3</v>
      </c>
      <c r="AQ32" s="132"/>
      <c r="AR32" s="90"/>
      <c r="AS32" s="133"/>
      <c r="AT32" s="109">
        <f t="shared" si="0"/>
        <v>16</v>
      </c>
      <c r="AU32" s="109">
        <f t="shared" si="0"/>
        <v>16</v>
      </c>
      <c r="AV32" s="109">
        <f t="shared" si="0"/>
        <v>6</v>
      </c>
      <c r="AW32" s="109">
        <f t="shared" si="0"/>
        <v>1</v>
      </c>
      <c r="AX32" s="109">
        <f t="shared" si="0"/>
        <v>2</v>
      </c>
      <c r="AY32" s="109">
        <f t="shared" si="0"/>
        <v>12</v>
      </c>
      <c r="AZ32" s="113"/>
      <c r="BA32" s="46"/>
      <c r="BB32" s="46"/>
      <c r="BC32" s="46"/>
      <c r="BD32" s="46"/>
      <c r="BE32" s="46"/>
      <c r="BF32" s="46"/>
      <c r="BG32" s="46"/>
      <c r="BH32" s="46"/>
      <c r="BI32" s="46"/>
      <c r="BJ32" s="46"/>
    </row>
    <row r="33" spans="1:63" s="20" customFormat="1" ht="16.5" thickBot="1">
      <c r="A33" s="215">
        <v>19</v>
      </c>
      <c r="B33" s="283">
        <v>331202716</v>
      </c>
      <c r="C33" s="284" t="s">
        <v>734</v>
      </c>
      <c r="D33" s="536">
        <v>2.5</v>
      </c>
      <c r="E33" s="536">
        <v>3.5</v>
      </c>
      <c r="F33" s="539">
        <v>3</v>
      </c>
      <c r="G33" s="90"/>
      <c r="H33" s="90"/>
      <c r="I33" s="133"/>
      <c r="J33" s="536">
        <v>3</v>
      </c>
      <c r="K33" s="536">
        <v>3</v>
      </c>
      <c r="L33" s="536">
        <v>4</v>
      </c>
      <c r="M33" s="89"/>
      <c r="N33" s="89"/>
      <c r="O33" s="133"/>
      <c r="P33" s="537">
        <v>1</v>
      </c>
      <c r="Q33" s="537">
        <v>1</v>
      </c>
      <c r="R33" s="83"/>
      <c r="S33" s="89"/>
      <c r="T33" s="89"/>
      <c r="U33" s="133"/>
      <c r="V33" s="84"/>
      <c r="W33" s="89"/>
      <c r="X33" s="90"/>
      <c r="Y33" s="90"/>
      <c r="Z33" s="90"/>
      <c r="AA33" s="537">
        <v>5</v>
      </c>
      <c r="AB33" s="132"/>
      <c r="AC33" s="90"/>
      <c r="AD33" s="90"/>
      <c r="AE33" s="537">
        <v>1</v>
      </c>
      <c r="AF33" s="537">
        <v>2</v>
      </c>
      <c r="AG33" s="90"/>
      <c r="AH33" s="224"/>
      <c r="AI33" s="90"/>
      <c r="AJ33" s="90"/>
      <c r="AK33" s="90"/>
      <c r="AL33" s="90"/>
      <c r="AM33" s="537">
        <v>12</v>
      </c>
      <c r="AN33" s="540">
        <v>17</v>
      </c>
      <c r="AO33" s="540">
        <v>16.5</v>
      </c>
      <c r="AP33" s="540">
        <v>7.5</v>
      </c>
      <c r="AQ33" s="132"/>
      <c r="AR33" s="90"/>
      <c r="AS33" s="133"/>
      <c r="AT33" s="109">
        <f t="shared" si="0"/>
        <v>23.5</v>
      </c>
      <c r="AU33" s="109">
        <f t="shared" si="0"/>
        <v>24</v>
      </c>
      <c r="AV33" s="109">
        <f t="shared" si="0"/>
        <v>14.5</v>
      </c>
      <c r="AW33" s="109">
        <f t="shared" si="0"/>
        <v>1</v>
      </c>
      <c r="AX33" s="109">
        <f t="shared" si="0"/>
        <v>2</v>
      </c>
      <c r="AY33" s="109">
        <f t="shared" si="0"/>
        <v>17</v>
      </c>
      <c r="AZ33" s="113"/>
      <c r="BA33" s="46"/>
      <c r="BB33" s="46"/>
      <c r="BC33" s="46"/>
      <c r="BD33" s="46"/>
      <c r="BE33" s="46"/>
      <c r="BF33" s="46"/>
      <c r="BG33" s="46"/>
      <c r="BH33" s="46"/>
      <c r="BI33" s="46"/>
      <c r="BJ33" s="46"/>
    </row>
    <row r="34" spans="1:63" s="20" customFormat="1" ht="16.5" thickBot="1">
      <c r="A34" s="215">
        <v>20</v>
      </c>
      <c r="B34" s="283">
        <v>331203052</v>
      </c>
      <c r="C34" s="284" t="s">
        <v>735</v>
      </c>
      <c r="D34" s="536">
        <v>2.5</v>
      </c>
      <c r="E34" s="536">
        <v>3</v>
      </c>
      <c r="F34" s="539">
        <v>0</v>
      </c>
      <c r="G34" s="90"/>
      <c r="H34" s="90"/>
      <c r="I34" s="133"/>
      <c r="J34" s="536">
        <v>1.5</v>
      </c>
      <c r="K34" s="536">
        <v>2</v>
      </c>
      <c r="L34" s="536">
        <v>1.5</v>
      </c>
      <c r="M34" s="89"/>
      <c r="N34" s="89"/>
      <c r="O34" s="133"/>
      <c r="P34" s="537">
        <v>1</v>
      </c>
      <c r="Q34" s="537">
        <v>0</v>
      </c>
      <c r="R34" s="83"/>
      <c r="S34" s="89"/>
      <c r="T34" s="89"/>
      <c r="U34" s="133"/>
      <c r="V34" s="84"/>
      <c r="W34" s="89"/>
      <c r="X34" s="90"/>
      <c r="Y34" s="90"/>
      <c r="Z34" s="90"/>
      <c r="AA34" s="537">
        <v>4.5</v>
      </c>
      <c r="AB34" s="132"/>
      <c r="AC34" s="90"/>
      <c r="AD34" s="90"/>
      <c r="AE34" s="537">
        <v>0</v>
      </c>
      <c r="AF34" s="537">
        <v>1</v>
      </c>
      <c r="AG34" s="90"/>
      <c r="AH34" s="224"/>
      <c r="AI34" s="90"/>
      <c r="AJ34" s="90"/>
      <c r="AK34" s="90"/>
      <c r="AL34" s="90"/>
      <c r="AM34" s="537">
        <v>6.5</v>
      </c>
      <c r="AN34" s="540">
        <v>8</v>
      </c>
      <c r="AO34" s="540">
        <v>1.5</v>
      </c>
      <c r="AP34" s="540">
        <v>2</v>
      </c>
      <c r="AQ34" s="132"/>
      <c r="AR34" s="90"/>
      <c r="AS34" s="133"/>
      <c r="AT34" s="109">
        <f t="shared" si="0"/>
        <v>13</v>
      </c>
      <c r="AU34" s="109">
        <f t="shared" si="0"/>
        <v>6.5</v>
      </c>
      <c r="AV34" s="109">
        <f t="shared" si="0"/>
        <v>3.5</v>
      </c>
      <c r="AW34" s="109">
        <f t="shared" si="0"/>
        <v>0</v>
      </c>
      <c r="AX34" s="109">
        <f t="shared" si="0"/>
        <v>1</v>
      </c>
      <c r="AY34" s="109">
        <f t="shared" si="0"/>
        <v>11</v>
      </c>
      <c r="AZ34" s="113"/>
      <c r="BA34" s="46"/>
      <c r="BB34" s="46"/>
      <c r="BC34" s="46"/>
      <c r="BD34" s="46"/>
      <c r="BE34" s="46"/>
      <c r="BF34" s="46"/>
      <c r="BG34" s="46"/>
      <c r="BH34" s="46"/>
      <c r="BI34" s="46"/>
      <c r="BJ34" s="46"/>
    </row>
    <row r="35" spans="1:63" s="20" customFormat="1" ht="16.5" thickBot="1">
      <c r="A35" s="215">
        <v>21</v>
      </c>
      <c r="B35" s="283">
        <v>331203423</v>
      </c>
      <c r="C35" s="284" t="s">
        <v>736</v>
      </c>
      <c r="D35" s="536">
        <v>3</v>
      </c>
      <c r="E35" s="536">
        <v>2.5</v>
      </c>
      <c r="F35" s="539">
        <v>1.5</v>
      </c>
      <c r="G35" s="90"/>
      <c r="H35" s="90"/>
      <c r="I35" s="133"/>
      <c r="J35" s="536">
        <v>3</v>
      </c>
      <c r="K35" s="536">
        <v>1.5</v>
      </c>
      <c r="L35" s="536">
        <v>2</v>
      </c>
      <c r="M35" s="89"/>
      <c r="N35" s="89"/>
      <c r="O35" s="133"/>
      <c r="P35" s="537">
        <v>1</v>
      </c>
      <c r="Q35" s="537">
        <v>1</v>
      </c>
      <c r="R35" s="83"/>
      <c r="S35" s="89"/>
      <c r="T35" s="89"/>
      <c r="U35" s="133"/>
      <c r="V35" s="84"/>
      <c r="W35" s="89"/>
      <c r="X35" s="90"/>
      <c r="Y35" s="90"/>
      <c r="Z35" s="90"/>
      <c r="AA35" s="537">
        <v>4.5</v>
      </c>
      <c r="AB35" s="132"/>
      <c r="AC35" s="90"/>
      <c r="AD35" s="90"/>
      <c r="AE35" s="537">
        <v>1</v>
      </c>
      <c r="AF35" s="537">
        <v>1</v>
      </c>
      <c r="AG35" s="90"/>
      <c r="AH35" s="224"/>
      <c r="AI35" s="90"/>
      <c r="AJ35" s="90"/>
      <c r="AK35" s="90"/>
      <c r="AL35" s="90"/>
      <c r="AM35" s="537">
        <v>13.5</v>
      </c>
      <c r="AN35" s="540">
        <v>18</v>
      </c>
      <c r="AO35" s="540">
        <v>17</v>
      </c>
      <c r="AP35" s="540">
        <v>7.5</v>
      </c>
      <c r="AQ35" s="132"/>
      <c r="AR35" s="90"/>
      <c r="AS35" s="133"/>
      <c r="AT35" s="109">
        <f t="shared" si="0"/>
        <v>25</v>
      </c>
      <c r="AU35" s="109">
        <f t="shared" si="0"/>
        <v>22</v>
      </c>
      <c r="AV35" s="109">
        <f t="shared" si="0"/>
        <v>11</v>
      </c>
      <c r="AW35" s="109">
        <f t="shared" si="0"/>
        <v>1</v>
      </c>
      <c r="AX35" s="109">
        <f t="shared" si="0"/>
        <v>1</v>
      </c>
      <c r="AY35" s="109">
        <f t="shared" si="0"/>
        <v>18</v>
      </c>
      <c r="AZ35" s="113"/>
      <c r="BA35" s="46"/>
      <c r="BB35" s="46"/>
      <c r="BC35" s="46"/>
      <c r="BD35" s="46"/>
      <c r="BE35" s="46"/>
      <c r="BF35" s="46"/>
      <c r="BG35" s="46"/>
      <c r="BH35" s="46"/>
      <c r="BI35" s="46"/>
      <c r="BJ35" s="46"/>
    </row>
    <row r="36" spans="1:63" s="20" customFormat="1" ht="16.5" thickBot="1">
      <c r="A36" s="215">
        <v>22</v>
      </c>
      <c r="B36" s="283">
        <v>331203517</v>
      </c>
      <c r="C36" s="284" t="s">
        <v>737</v>
      </c>
      <c r="D36" s="536">
        <v>2.5</v>
      </c>
      <c r="E36" s="536">
        <v>3.5</v>
      </c>
      <c r="F36" s="539">
        <v>1.5</v>
      </c>
      <c r="G36" s="90"/>
      <c r="H36" s="90"/>
      <c r="I36" s="133"/>
      <c r="J36" s="536">
        <v>2.5</v>
      </c>
      <c r="K36" s="536">
        <v>1.5</v>
      </c>
      <c r="L36" s="536">
        <v>1.5</v>
      </c>
      <c r="M36" s="89"/>
      <c r="N36" s="89"/>
      <c r="O36" s="133"/>
      <c r="P36" s="537">
        <v>1</v>
      </c>
      <c r="Q36" s="537">
        <v>1</v>
      </c>
      <c r="R36" s="83"/>
      <c r="S36" s="89"/>
      <c r="T36" s="89"/>
      <c r="U36" s="133"/>
      <c r="V36" s="84"/>
      <c r="W36" s="89"/>
      <c r="X36" s="90"/>
      <c r="Y36" s="90"/>
      <c r="Z36" s="90"/>
      <c r="AA36" s="537">
        <v>4</v>
      </c>
      <c r="AB36" s="132"/>
      <c r="AC36" s="90"/>
      <c r="AD36" s="90"/>
      <c r="AE36" s="537">
        <v>1</v>
      </c>
      <c r="AF36" s="537">
        <v>2</v>
      </c>
      <c r="AG36" s="90"/>
      <c r="AH36" s="224"/>
      <c r="AI36" s="90"/>
      <c r="AJ36" s="90"/>
      <c r="AK36" s="90"/>
      <c r="AL36" s="90"/>
      <c r="AM36" s="537">
        <v>13</v>
      </c>
      <c r="AN36" s="540">
        <v>15</v>
      </c>
      <c r="AO36" s="540">
        <v>9.5</v>
      </c>
      <c r="AP36" s="540">
        <v>5.5</v>
      </c>
      <c r="AQ36" s="132"/>
      <c r="AR36" s="90"/>
      <c r="AS36" s="133"/>
      <c r="AT36" s="109">
        <f t="shared" si="0"/>
        <v>21</v>
      </c>
      <c r="AU36" s="109">
        <f t="shared" si="0"/>
        <v>15.5</v>
      </c>
      <c r="AV36" s="109">
        <f t="shared" si="0"/>
        <v>8.5</v>
      </c>
      <c r="AW36" s="109">
        <f t="shared" si="0"/>
        <v>1</v>
      </c>
      <c r="AX36" s="109">
        <f t="shared" si="0"/>
        <v>2</v>
      </c>
      <c r="AY36" s="109">
        <f t="shared" si="0"/>
        <v>17</v>
      </c>
      <c r="AZ36" s="113"/>
      <c r="BA36" s="46"/>
      <c r="BB36" s="46"/>
      <c r="BC36" s="46"/>
      <c r="BD36" s="46"/>
      <c r="BE36" s="46"/>
      <c r="BF36" s="46"/>
      <c r="BG36" s="46"/>
      <c r="BH36" s="46"/>
      <c r="BI36" s="46"/>
      <c r="BJ36" s="46"/>
    </row>
    <row r="37" spans="1:63" s="20" customFormat="1" ht="16.5" thickBot="1">
      <c r="A37" s="215">
        <v>23</v>
      </c>
      <c r="B37" s="283">
        <v>331203713</v>
      </c>
      <c r="C37" s="284" t="s">
        <v>738</v>
      </c>
      <c r="D37" s="536">
        <v>2</v>
      </c>
      <c r="E37" s="536">
        <v>1.5</v>
      </c>
      <c r="F37" s="539">
        <v>0</v>
      </c>
      <c r="G37" s="90"/>
      <c r="H37" s="90"/>
      <c r="I37" s="133"/>
      <c r="J37" s="536">
        <v>2.5</v>
      </c>
      <c r="K37" s="536">
        <v>1</v>
      </c>
      <c r="L37" s="536">
        <v>2</v>
      </c>
      <c r="M37" s="89"/>
      <c r="N37" s="89"/>
      <c r="O37" s="133"/>
      <c r="P37" s="537">
        <v>1</v>
      </c>
      <c r="Q37" s="537">
        <v>1</v>
      </c>
      <c r="R37" s="83"/>
      <c r="S37" s="89"/>
      <c r="T37" s="89"/>
      <c r="U37" s="133"/>
      <c r="V37" s="84"/>
      <c r="W37" s="89"/>
      <c r="X37" s="90"/>
      <c r="Y37" s="90"/>
      <c r="Z37" s="90"/>
      <c r="AA37" s="537">
        <v>3</v>
      </c>
      <c r="AB37" s="132"/>
      <c r="AC37" s="90"/>
      <c r="AD37" s="90"/>
      <c r="AE37" s="537">
        <v>0</v>
      </c>
      <c r="AF37" s="537">
        <v>2</v>
      </c>
      <c r="AG37" s="90"/>
      <c r="AH37" s="224"/>
      <c r="AI37" s="90"/>
      <c r="AJ37" s="90"/>
      <c r="AK37" s="90"/>
      <c r="AL37" s="90"/>
      <c r="AM37" s="537">
        <v>10</v>
      </c>
      <c r="AN37" s="540">
        <v>10</v>
      </c>
      <c r="AO37" s="540">
        <v>7</v>
      </c>
      <c r="AP37" s="540">
        <v>2</v>
      </c>
      <c r="AQ37" s="132"/>
      <c r="AR37" s="90"/>
      <c r="AS37" s="133"/>
      <c r="AT37" s="109">
        <f t="shared" si="0"/>
        <v>15.5</v>
      </c>
      <c r="AU37" s="109">
        <f t="shared" si="0"/>
        <v>10.5</v>
      </c>
      <c r="AV37" s="109">
        <f t="shared" si="0"/>
        <v>4</v>
      </c>
      <c r="AW37" s="109">
        <f t="shared" si="0"/>
        <v>0</v>
      </c>
      <c r="AX37" s="109">
        <f t="shared" si="0"/>
        <v>2</v>
      </c>
      <c r="AY37" s="109">
        <f t="shared" si="0"/>
        <v>13</v>
      </c>
      <c r="AZ37" s="113"/>
      <c r="BA37" s="46"/>
      <c r="BB37" s="46"/>
      <c r="BC37" s="46"/>
      <c r="BD37" s="46"/>
      <c r="BE37" s="46"/>
      <c r="BF37" s="46"/>
      <c r="BG37" s="46"/>
      <c r="BH37" s="46"/>
      <c r="BI37" s="46"/>
      <c r="BJ37" s="46"/>
    </row>
    <row r="38" spans="1:63" s="20" customFormat="1" ht="16.5" thickBot="1">
      <c r="A38" s="215">
        <v>24</v>
      </c>
      <c r="B38" s="283">
        <v>341204170</v>
      </c>
      <c r="C38" s="284" t="s">
        <v>739</v>
      </c>
      <c r="D38" s="536">
        <v>2.5</v>
      </c>
      <c r="E38" s="536">
        <v>3</v>
      </c>
      <c r="F38" s="539">
        <v>1</v>
      </c>
      <c r="G38" s="90"/>
      <c r="H38" s="90"/>
      <c r="I38" s="133"/>
      <c r="J38" s="536">
        <v>3</v>
      </c>
      <c r="K38" s="536">
        <v>3</v>
      </c>
      <c r="L38" s="536">
        <v>3</v>
      </c>
      <c r="M38" s="89"/>
      <c r="N38" s="89"/>
      <c r="O38" s="133"/>
      <c r="P38" s="537">
        <v>1</v>
      </c>
      <c r="Q38" s="537">
        <v>1</v>
      </c>
      <c r="R38" s="83"/>
      <c r="S38" s="89"/>
      <c r="T38" s="89"/>
      <c r="U38" s="133"/>
      <c r="V38" s="84"/>
      <c r="W38" s="89"/>
      <c r="X38" s="90"/>
      <c r="Y38" s="90"/>
      <c r="Z38" s="90"/>
      <c r="AA38" s="537">
        <v>5</v>
      </c>
      <c r="AB38" s="132"/>
      <c r="AC38" s="90"/>
      <c r="AD38" s="90"/>
      <c r="AE38" s="537">
        <v>1</v>
      </c>
      <c r="AF38" s="537">
        <v>1.5</v>
      </c>
      <c r="AG38" s="90"/>
      <c r="AH38" s="224"/>
      <c r="AI38" s="90"/>
      <c r="AJ38" s="90"/>
      <c r="AK38" s="90"/>
      <c r="AL38" s="90"/>
      <c r="AM38" s="537">
        <v>14.5</v>
      </c>
      <c r="AN38" s="540">
        <v>15</v>
      </c>
      <c r="AO38" s="540">
        <v>9.5</v>
      </c>
      <c r="AP38" s="540">
        <v>9</v>
      </c>
      <c r="AQ38" s="132"/>
      <c r="AR38" s="90"/>
      <c r="AS38" s="133"/>
      <c r="AT38" s="109">
        <f t="shared" si="0"/>
        <v>21.5</v>
      </c>
      <c r="AU38" s="109">
        <f t="shared" si="0"/>
        <v>16.5</v>
      </c>
      <c r="AV38" s="109">
        <f t="shared" si="0"/>
        <v>13</v>
      </c>
      <c r="AW38" s="109">
        <f t="shared" si="0"/>
        <v>1</v>
      </c>
      <c r="AX38" s="109">
        <f t="shared" si="0"/>
        <v>1.5</v>
      </c>
      <c r="AY38" s="109">
        <f t="shared" si="0"/>
        <v>19.5</v>
      </c>
      <c r="AZ38" s="113"/>
      <c r="BA38" s="46"/>
      <c r="BB38" s="46"/>
      <c r="BC38" s="46"/>
      <c r="BD38" s="46"/>
      <c r="BE38" s="46"/>
      <c r="BF38" s="46"/>
      <c r="BG38" s="46"/>
      <c r="BH38" s="46"/>
      <c r="BI38" s="46"/>
      <c r="BJ38" s="46"/>
    </row>
    <row r="39" spans="1:63" s="20" customFormat="1" ht="16.5" thickBot="1">
      <c r="A39" s="215">
        <v>25</v>
      </c>
      <c r="B39" s="283">
        <v>341206075</v>
      </c>
      <c r="C39" s="284" t="s">
        <v>740</v>
      </c>
      <c r="D39" s="536">
        <v>1.5</v>
      </c>
      <c r="E39" s="536">
        <v>3.5</v>
      </c>
      <c r="F39" s="539">
        <v>1.5</v>
      </c>
      <c r="G39" s="90"/>
      <c r="H39" s="90"/>
      <c r="I39" s="133"/>
      <c r="J39" s="536">
        <v>3</v>
      </c>
      <c r="K39" s="536">
        <v>3</v>
      </c>
      <c r="L39" s="536">
        <v>1</v>
      </c>
      <c r="M39" s="89"/>
      <c r="N39" s="89"/>
      <c r="O39" s="133"/>
      <c r="P39" s="537">
        <v>1</v>
      </c>
      <c r="Q39" s="537">
        <v>1</v>
      </c>
      <c r="R39" s="83"/>
      <c r="S39" s="89"/>
      <c r="T39" s="89"/>
      <c r="U39" s="133"/>
      <c r="V39" s="84"/>
      <c r="W39" s="89"/>
      <c r="X39" s="90"/>
      <c r="Y39" s="90"/>
      <c r="Z39" s="90"/>
      <c r="AA39" s="537">
        <v>4.5</v>
      </c>
      <c r="AB39" s="132"/>
      <c r="AC39" s="90"/>
      <c r="AD39" s="90"/>
      <c r="AE39" s="537">
        <v>1</v>
      </c>
      <c r="AF39" s="537">
        <v>2</v>
      </c>
      <c r="AG39" s="90"/>
      <c r="AH39" s="224"/>
      <c r="AI39" s="90"/>
      <c r="AJ39" s="90"/>
      <c r="AK39" s="90"/>
      <c r="AL39" s="90"/>
      <c r="AM39" s="537">
        <v>15.5</v>
      </c>
      <c r="AN39" s="540">
        <v>17</v>
      </c>
      <c r="AO39" s="540">
        <v>15.5</v>
      </c>
      <c r="AP39" s="540">
        <v>5</v>
      </c>
      <c r="AQ39" s="132"/>
      <c r="AR39" s="90"/>
      <c r="AS39" s="133"/>
      <c r="AT39" s="109">
        <f t="shared" si="0"/>
        <v>22.5</v>
      </c>
      <c r="AU39" s="109">
        <f t="shared" si="0"/>
        <v>23</v>
      </c>
      <c r="AV39" s="109">
        <f t="shared" si="0"/>
        <v>7.5</v>
      </c>
      <c r="AW39" s="109">
        <f t="shared" si="0"/>
        <v>1</v>
      </c>
      <c r="AX39" s="109">
        <f t="shared" si="0"/>
        <v>2</v>
      </c>
      <c r="AY39" s="109">
        <f t="shared" si="0"/>
        <v>20</v>
      </c>
      <c r="AZ39" s="113"/>
      <c r="BA39" s="46"/>
      <c r="BB39" s="46"/>
      <c r="BC39" s="46"/>
      <c r="BD39" s="46"/>
      <c r="BE39" s="46"/>
      <c r="BF39" s="46"/>
      <c r="BG39" s="46"/>
      <c r="BH39" s="46"/>
      <c r="BI39" s="46"/>
      <c r="BJ39" s="46"/>
    </row>
    <row r="40" spans="1:63" s="20" customFormat="1" ht="16.5" thickBot="1">
      <c r="A40" s="215">
        <v>26</v>
      </c>
      <c r="B40" s="283">
        <v>341206197</v>
      </c>
      <c r="C40" s="284" t="s">
        <v>741</v>
      </c>
      <c r="D40" s="536">
        <v>3</v>
      </c>
      <c r="E40" s="536">
        <v>3.5</v>
      </c>
      <c r="F40" s="539">
        <v>2</v>
      </c>
      <c r="G40" s="90"/>
      <c r="H40" s="90"/>
      <c r="I40" s="133"/>
      <c r="J40" s="536">
        <v>3</v>
      </c>
      <c r="K40" s="536">
        <v>3</v>
      </c>
      <c r="L40" s="536">
        <v>2</v>
      </c>
      <c r="M40" s="89"/>
      <c r="N40" s="89"/>
      <c r="O40" s="133"/>
      <c r="P40" s="537">
        <v>1</v>
      </c>
      <c r="Q40" s="537">
        <v>1</v>
      </c>
      <c r="R40" s="83"/>
      <c r="S40" s="89"/>
      <c r="T40" s="89"/>
      <c r="U40" s="133"/>
      <c r="V40" s="84"/>
      <c r="W40" s="89"/>
      <c r="X40" s="90"/>
      <c r="Y40" s="90"/>
      <c r="Z40" s="90"/>
      <c r="AA40" s="537">
        <v>4.5</v>
      </c>
      <c r="AB40" s="132"/>
      <c r="AC40" s="90"/>
      <c r="AD40" s="90"/>
      <c r="AE40" s="537">
        <v>1</v>
      </c>
      <c r="AF40" s="537">
        <v>2</v>
      </c>
      <c r="AG40" s="90"/>
      <c r="AH40" s="224"/>
      <c r="AI40" s="90"/>
      <c r="AJ40" s="90"/>
      <c r="AK40" s="90"/>
      <c r="AL40" s="90"/>
      <c r="AM40" s="537">
        <v>15.5</v>
      </c>
      <c r="AN40" s="540">
        <v>17</v>
      </c>
      <c r="AO40" s="540">
        <v>14</v>
      </c>
      <c r="AP40" s="540">
        <v>7.5</v>
      </c>
      <c r="AQ40" s="132"/>
      <c r="AR40" s="90"/>
      <c r="AS40" s="133"/>
      <c r="AT40" s="109">
        <f t="shared" si="0"/>
        <v>24</v>
      </c>
      <c r="AU40" s="109">
        <f t="shared" si="0"/>
        <v>21.5</v>
      </c>
      <c r="AV40" s="109">
        <f t="shared" si="0"/>
        <v>11.5</v>
      </c>
      <c r="AW40" s="109">
        <f t="shared" si="0"/>
        <v>1</v>
      </c>
      <c r="AX40" s="109">
        <f t="shared" si="0"/>
        <v>2</v>
      </c>
      <c r="AY40" s="109">
        <f t="shared" si="0"/>
        <v>20</v>
      </c>
      <c r="AZ40" s="113"/>
      <c r="BA40" s="46"/>
      <c r="BB40" s="46"/>
      <c r="BC40" s="46"/>
      <c r="BD40" s="46"/>
      <c r="BE40" s="46"/>
      <c r="BF40" s="46"/>
      <c r="BG40" s="46"/>
      <c r="BH40" s="46"/>
      <c r="BI40" s="46"/>
      <c r="BJ40" s="46"/>
    </row>
    <row r="41" spans="1:63" s="20" customFormat="1" ht="16.5" thickBot="1">
      <c r="A41" s="215">
        <v>27</v>
      </c>
      <c r="B41" s="283">
        <v>351205772</v>
      </c>
      <c r="C41" s="284" t="s">
        <v>742</v>
      </c>
      <c r="D41" s="536">
        <v>3.5</v>
      </c>
      <c r="E41" s="536">
        <v>3.5</v>
      </c>
      <c r="F41" s="539">
        <v>3</v>
      </c>
      <c r="G41" s="90"/>
      <c r="H41" s="90"/>
      <c r="I41" s="133"/>
      <c r="J41" s="536">
        <v>3</v>
      </c>
      <c r="K41" s="536">
        <v>3</v>
      </c>
      <c r="L41" s="536">
        <v>4</v>
      </c>
      <c r="M41" s="89"/>
      <c r="N41" s="89"/>
      <c r="O41" s="133"/>
      <c r="P41" s="537">
        <v>1</v>
      </c>
      <c r="Q41" s="537">
        <v>1</v>
      </c>
      <c r="R41" s="83"/>
      <c r="S41" s="89"/>
      <c r="T41" s="89"/>
      <c r="U41" s="133"/>
      <c r="V41" s="84"/>
      <c r="W41" s="89"/>
      <c r="X41" s="90"/>
      <c r="Y41" s="90"/>
      <c r="Z41" s="90"/>
      <c r="AA41" s="537">
        <v>5</v>
      </c>
      <c r="AB41" s="132"/>
      <c r="AC41" s="90"/>
      <c r="AD41" s="90"/>
      <c r="AE41" s="537">
        <v>1</v>
      </c>
      <c r="AF41" s="537">
        <v>2</v>
      </c>
      <c r="AG41" s="90"/>
      <c r="AH41" s="224"/>
      <c r="AI41" s="90"/>
      <c r="AJ41" s="90"/>
      <c r="AK41" s="90"/>
      <c r="AL41" s="90"/>
      <c r="AM41" s="537">
        <v>20</v>
      </c>
      <c r="AN41" s="540">
        <v>17</v>
      </c>
      <c r="AO41" s="540">
        <v>19</v>
      </c>
      <c r="AP41" s="540">
        <v>9</v>
      </c>
      <c r="AQ41" s="132"/>
      <c r="AR41" s="90"/>
      <c r="AS41" s="133"/>
      <c r="AT41" s="109">
        <f t="shared" si="0"/>
        <v>24.5</v>
      </c>
      <c r="AU41" s="109">
        <f t="shared" si="0"/>
        <v>26.5</v>
      </c>
      <c r="AV41" s="109">
        <f t="shared" si="0"/>
        <v>16</v>
      </c>
      <c r="AW41" s="109">
        <f t="shared" si="0"/>
        <v>1</v>
      </c>
      <c r="AX41" s="109">
        <f t="shared" si="0"/>
        <v>2</v>
      </c>
      <c r="AY41" s="109">
        <f t="shared" si="0"/>
        <v>25</v>
      </c>
      <c r="AZ41" s="113"/>
      <c r="BA41" s="46"/>
      <c r="BB41" s="46"/>
      <c r="BC41" s="46"/>
      <c r="BD41" s="46"/>
      <c r="BE41" s="46"/>
      <c r="BF41" s="46"/>
      <c r="BG41" s="46"/>
      <c r="BH41" s="46"/>
      <c r="BI41" s="46"/>
      <c r="BJ41" s="46"/>
    </row>
    <row r="42" spans="1:63" s="20" customFormat="1" ht="15.75" thickTop="1" thickBot="1">
      <c r="A42" s="700" t="s">
        <v>115</v>
      </c>
      <c r="B42" s="701"/>
      <c r="C42" s="702"/>
      <c r="D42" s="543">
        <f t="shared" ref="D42:AY42" si="5">(SUM(D15:D41))/$BF$10</f>
        <v>2.5555555555555554</v>
      </c>
      <c r="E42" s="543">
        <f t="shared" si="5"/>
        <v>2.8518518518518516</v>
      </c>
      <c r="F42" s="543">
        <f t="shared" si="5"/>
        <v>1.2222222222222223</v>
      </c>
      <c r="G42" s="187">
        <f t="shared" si="5"/>
        <v>0</v>
      </c>
      <c r="H42" s="187">
        <f t="shared" si="5"/>
        <v>0</v>
      </c>
      <c r="I42" s="187">
        <f t="shared" si="5"/>
        <v>0</v>
      </c>
      <c r="J42" s="544">
        <f t="shared" si="5"/>
        <v>2.7037037037037037</v>
      </c>
      <c r="K42" s="544">
        <f t="shared" si="5"/>
        <v>2.0370370370370372</v>
      </c>
      <c r="L42" s="544">
        <f t="shared" si="5"/>
        <v>2.1851851851851851</v>
      </c>
      <c r="M42" s="188">
        <f t="shared" si="5"/>
        <v>0</v>
      </c>
      <c r="N42" s="188">
        <f t="shared" si="5"/>
        <v>0</v>
      </c>
      <c r="O42" s="188">
        <f t="shared" si="5"/>
        <v>0</v>
      </c>
      <c r="P42" s="188">
        <f t="shared" si="5"/>
        <v>0.92592592592592593</v>
      </c>
      <c r="Q42" s="188">
        <f t="shared" si="5"/>
        <v>0.81481481481481477</v>
      </c>
      <c r="R42" s="188">
        <f t="shared" si="5"/>
        <v>0</v>
      </c>
      <c r="S42" s="188">
        <f t="shared" si="5"/>
        <v>0</v>
      </c>
      <c r="T42" s="188">
        <f t="shared" si="5"/>
        <v>0</v>
      </c>
      <c r="U42" s="188">
        <f t="shared" si="5"/>
        <v>0</v>
      </c>
      <c r="V42" s="188">
        <f t="shared" si="5"/>
        <v>0</v>
      </c>
      <c r="W42" s="188">
        <f t="shared" si="5"/>
        <v>0</v>
      </c>
      <c r="X42" s="188">
        <f t="shared" si="5"/>
        <v>0</v>
      </c>
      <c r="Y42" s="188">
        <f t="shared" si="5"/>
        <v>0</v>
      </c>
      <c r="Z42" s="188">
        <f t="shared" si="5"/>
        <v>0</v>
      </c>
      <c r="AA42" s="188">
        <f t="shared" si="5"/>
        <v>4.2777777777777777</v>
      </c>
      <c r="AB42" s="188">
        <f t="shared" si="5"/>
        <v>0</v>
      </c>
      <c r="AC42" s="188">
        <f t="shared" si="5"/>
        <v>0</v>
      </c>
      <c r="AD42" s="188">
        <f t="shared" si="5"/>
        <v>0</v>
      </c>
      <c r="AE42" s="188">
        <f t="shared" si="5"/>
        <v>0.87037037037037035</v>
      </c>
      <c r="AF42" s="188">
        <f t="shared" si="5"/>
        <v>1.6481481481481481</v>
      </c>
      <c r="AG42" s="188">
        <f t="shared" si="5"/>
        <v>0</v>
      </c>
      <c r="AH42" s="188">
        <f t="shared" si="5"/>
        <v>0</v>
      </c>
      <c r="AI42" s="188">
        <f t="shared" si="5"/>
        <v>0</v>
      </c>
      <c r="AJ42" s="188">
        <f t="shared" si="5"/>
        <v>0</v>
      </c>
      <c r="AK42" s="188">
        <f t="shared" si="5"/>
        <v>0</v>
      </c>
      <c r="AL42" s="188">
        <f t="shared" si="5"/>
        <v>0</v>
      </c>
      <c r="AM42" s="188">
        <f t="shared" si="5"/>
        <v>13.481481481481481</v>
      </c>
      <c r="AN42" s="188">
        <f t="shared" si="5"/>
        <v>14.666666666666666</v>
      </c>
      <c r="AO42" s="188">
        <f t="shared" si="5"/>
        <v>12.444444444444445</v>
      </c>
      <c r="AP42" s="188">
        <f t="shared" si="5"/>
        <v>5.9222222222222225</v>
      </c>
      <c r="AQ42" s="188">
        <f t="shared" si="5"/>
        <v>0</v>
      </c>
      <c r="AR42" s="188">
        <f t="shared" si="5"/>
        <v>0</v>
      </c>
      <c r="AS42" s="188">
        <f t="shared" si="5"/>
        <v>0</v>
      </c>
      <c r="AT42" s="190">
        <f t="shared" si="5"/>
        <v>20.851851851851851</v>
      </c>
      <c r="AU42" s="190">
        <f t="shared" si="5"/>
        <v>18.148148148148149</v>
      </c>
      <c r="AV42" s="190">
        <f t="shared" si="5"/>
        <v>9.3296296296296291</v>
      </c>
      <c r="AW42" s="190">
        <f t="shared" si="5"/>
        <v>0.87037037037037035</v>
      </c>
      <c r="AX42" s="190">
        <f t="shared" si="5"/>
        <v>1.6481481481481481</v>
      </c>
      <c r="AY42" s="190">
        <f t="shared" si="5"/>
        <v>17.75925925925926</v>
      </c>
      <c r="AZ42" s="113"/>
      <c r="BA42" s="677"/>
      <c r="BB42" s="678"/>
      <c r="BC42" s="678"/>
      <c r="BD42" s="678"/>
      <c r="BE42" s="678"/>
      <c r="BF42" s="678"/>
      <c r="BG42" s="678"/>
      <c r="BH42" s="678"/>
      <c r="BI42" s="678"/>
      <c r="BJ42" s="679"/>
    </row>
    <row r="43" spans="1:63" s="20" customFormat="1" ht="15.75" thickTop="1" thickBot="1">
      <c r="A43" s="703" t="s">
        <v>116</v>
      </c>
      <c r="B43" s="704"/>
      <c r="C43" s="705"/>
      <c r="D43" s="545">
        <f t="shared" ref="D43:I43" si="6">D42/BC19</f>
        <v>0.73015873015873012</v>
      </c>
      <c r="E43" s="545">
        <f t="shared" si="6"/>
        <v>0.81481481481481477</v>
      </c>
      <c r="F43" s="545">
        <f t="shared" si="6"/>
        <v>0.40740740740740744</v>
      </c>
      <c r="G43" s="191" t="e">
        <f t="shared" si="6"/>
        <v>#DIV/0!</v>
      </c>
      <c r="H43" s="191" t="e">
        <f t="shared" si="6"/>
        <v>#DIV/0!</v>
      </c>
      <c r="I43" s="191" t="e">
        <f t="shared" si="6"/>
        <v>#DIV/0!</v>
      </c>
      <c r="J43" s="545">
        <f t="shared" ref="J43:O43" si="7">J42/BC20</f>
        <v>0.90123456790123457</v>
      </c>
      <c r="K43" s="545">
        <f t="shared" si="7"/>
        <v>0.67901234567901236</v>
      </c>
      <c r="L43" s="545">
        <f t="shared" si="7"/>
        <v>0.54629629629629628</v>
      </c>
      <c r="M43" s="191" t="e">
        <f t="shared" si="7"/>
        <v>#DIV/0!</v>
      </c>
      <c r="N43" s="191" t="e">
        <f t="shared" si="7"/>
        <v>#DIV/0!</v>
      </c>
      <c r="O43" s="191" t="e">
        <f t="shared" si="7"/>
        <v>#DIV/0!</v>
      </c>
      <c r="P43" s="191">
        <f t="shared" ref="P43:U43" si="8">P42/BC16</f>
        <v>0.92592592592592593</v>
      </c>
      <c r="Q43" s="191">
        <f t="shared" si="8"/>
        <v>0.81481481481481477</v>
      </c>
      <c r="R43" s="191" t="e">
        <f t="shared" si="8"/>
        <v>#DIV/0!</v>
      </c>
      <c r="S43" s="191" t="e">
        <f t="shared" si="8"/>
        <v>#DIV/0!</v>
      </c>
      <c r="T43" s="191" t="e">
        <f t="shared" si="8"/>
        <v>#DIV/0!</v>
      </c>
      <c r="U43" s="191" t="e">
        <f t="shared" si="8"/>
        <v>#DIV/0!</v>
      </c>
      <c r="V43" s="192" t="e">
        <f t="shared" ref="V43:AA43" si="9">V42/BC17</f>
        <v>#DIV/0!</v>
      </c>
      <c r="W43" s="192" t="e">
        <f t="shared" si="9"/>
        <v>#DIV/0!</v>
      </c>
      <c r="X43" s="192" t="e">
        <f t="shared" si="9"/>
        <v>#DIV/0!</v>
      </c>
      <c r="Y43" s="192" t="e">
        <f t="shared" si="9"/>
        <v>#DIV/0!</v>
      </c>
      <c r="Z43" s="192" t="e">
        <f t="shared" si="9"/>
        <v>#DIV/0!</v>
      </c>
      <c r="AA43" s="192">
        <f t="shared" si="9"/>
        <v>0.85555555555555551</v>
      </c>
      <c r="AB43" s="193" t="e">
        <f t="shared" ref="AB43:AG43" si="10">AB42/BC18</f>
        <v>#DIV/0!</v>
      </c>
      <c r="AC43" s="193" t="e">
        <f t="shared" si="10"/>
        <v>#DIV/0!</v>
      </c>
      <c r="AD43" s="193" t="e">
        <f t="shared" si="10"/>
        <v>#DIV/0!</v>
      </c>
      <c r="AE43" s="193">
        <f t="shared" si="10"/>
        <v>0.87037037037037035</v>
      </c>
      <c r="AF43" s="193">
        <f t="shared" si="10"/>
        <v>0.82407407407407407</v>
      </c>
      <c r="AG43" s="193" t="e">
        <f t="shared" si="10"/>
        <v>#DIV/0!</v>
      </c>
      <c r="AH43" s="194" t="e">
        <f t="shared" ref="AH43:AM43" si="11">AH42/BC21</f>
        <v>#DIV/0!</v>
      </c>
      <c r="AI43" s="194" t="e">
        <f t="shared" si="11"/>
        <v>#DIV/0!</v>
      </c>
      <c r="AJ43" s="194" t="e">
        <f t="shared" si="11"/>
        <v>#DIV/0!</v>
      </c>
      <c r="AK43" s="194" t="e">
        <f t="shared" si="11"/>
        <v>#DIV/0!</v>
      </c>
      <c r="AL43" s="194" t="e">
        <f t="shared" si="11"/>
        <v>#DIV/0!</v>
      </c>
      <c r="AM43" s="194">
        <f t="shared" si="11"/>
        <v>0.67407407407407405</v>
      </c>
      <c r="AN43" s="195">
        <f t="shared" ref="AN43:AS43" si="12">AN42/BC23</f>
        <v>0.73333333333333328</v>
      </c>
      <c r="AO43" s="195">
        <f t="shared" si="12"/>
        <v>0.62222222222222223</v>
      </c>
      <c r="AP43" s="195">
        <f t="shared" si="12"/>
        <v>0.59222222222222221</v>
      </c>
      <c r="AQ43" s="195" t="e">
        <f t="shared" si="12"/>
        <v>#DIV/0!</v>
      </c>
      <c r="AR43" s="195" t="e">
        <f t="shared" si="12"/>
        <v>#DIV/0!</v>
      </c>
      <c r="AS43" s="195" t="e">
        <f t="shared" si="12"/>
        <v>#DIV/0!</v>
      </c>
      <c r="AT43" s="196">
        <f t="shared" ref="AT43:AY43" si="13">AT42/BC25</f>
        <v>0.75824915824915817</v>
      </c>
      <c r="AU43" s="196">
        <f t="shared" si="13"/>
        <v>0.65993265993265993</v>
      </c>
      <c r="AV43" s="196">
        <f t="shared" si="13"/>
        <v>0.54880174291938999</v>
      </c>
      <c r="AW43" s="196">
        <f t="shared" si="13"/>
        <v>0.87037037037037035</v>
      </c>
      <c r="AX43" s="196">
        <f t="shared" si="13"/>
        <v>0.82407407407407407</v>
      </c>
      <c r="AY43" s="196">
        <f t="shared" si="13"/>
        <v>0.71037037037037043</v>
      </c>
      <c r="AZ43" s="197"/>
      <c r="BA43" s="680"/>
      <c r="BB43" s="681"/>
      <c r="BC43" s="681"/>
      <c r="BD43" s="681"/>
      <c r="BE43" s="681"/>
      <c r="BF43" s="681"/>
      <c r="BG43" s="681"/>
      <c r="BH43" s="681"/>
      <c r="BI43" s="681"/>
      <c r="BJ43" s="682"/>
    </row>
    <row r="44" spans="1:63" s="20" customFormat="1" ht="13.5" thickTop="1">
      <c r="B44" s="198"/>
      <c r="AT44" s="200"/>
      <c r="AU44" s="201"/>
      <c r="AW44" s="201"/>
      <c r="AX44" s="201"/>
      <c r="AY44" s="201"/>
    </row>
    <row r="45" spans="1:63" s="20" customFormat="1" ht="12.75">
      <c r="A45" s="706" t="s">
        <v>117</v>
      </c>
      <c r="B45" s="706"/>
      <c r="C45" s="707" t="s">
        <v>743</v>
      </c>
      <c r="D45" s="707"/>
      <c r="E45" s="707"/>
      <c r="F45" s="707"/>
      <c r="G45" s="415"/>
      <c r="H45" s="415"/>
      <c r="I45" s="706"/>
      <c r="J45" s="706"/>
      <c r="K45" s="706"/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W45" s="709" t="s">
        <v>201</v>
      </c>
      <c r="X45" s="709"/>
      <c r="Y45" s="709"/>
      <c r="Z45" s="709"/>
      <c r="AA45" s="709"/>
      <c r="AB45" s="709"/>
      <c r="AC45" s="709"/>
      <c r="AD45" s="709"/>
      <c r="AE45" s="709"/>
      <c r="AF45" s="709"/>
      <c r="AG45" s="709"/>
      <c r="AH45" s="709"/>
      <c r="AI45" s="709"/>
      <c r="AJ45" s="709"/>
      <c r="AK45" s="709"/>
      <c r="AL45" s="709"/>
      <c r="AM45" s="709"/>
      <c r="AN45" s="709"/>
      <c r="AO45" s="709"/>
      <c r="AP45" s="709"/>
      <c r="AQ45" s="709"/>
      <c r="AR45" s="709"/>
      <c r="AS45" s="709"/>
      <c r="AT45" s="709"/>
      <c r="AU45" s="709"/>
      <c r="AV45" s="709"/>
      <c r="AW45" s="709"/>
      <c r="AX45" s="709"/>
      <c r="AY45" s="709"/>
      <c r="AZ45" s="708"/>
      <c r="BA45" s="708"/>
      <c r="BB45" s="708"/>
      <c r="BC45" s="708"/>
      <c r="BD45" s="708"/>
      <c r="BE45" s="708"/>
      <c r="BF45" s="411"/>
      <c r="BG45" s="706" t="s">
        <v>120</v>
      </c>
      <c r="BH45" s="706"/>
      <c r="BI45" s="706"/>
      <c r="BJ45" s="706"/>
    </row>
    <row r="46" spans="1:63" s="20" customFormat="1" ht="12.75">
      <c r="B46" s="198"/>
    </row>
    <row r="47" spans="1:63" s="20" customFormat="1" ht="12.75">
      <c r="B47" s="412" t="s">
        <v>121</v>
      </c>
      <c r="F47" s="709" t="s">
        <v>122</v>
      </c>
      <c r="G47" s="709"/>
      <c r="H47" s="709"/>
      <c r="I47" s="709"/>
      <c r="J47" s="709"/>
      <c r="K47" s="709"/>
      <c r="L47" s="709"/>
      <c r="M47" s="709"/>
      <c r="N47" s="709"/>
      <c r="O47" s="709"/>
      <c r="P47" s="709"/>
      <c r="Q47" s="709"/>
      <c r="R47" s="709"/>
      <c r="S47" s="709"/>
      <c r="T47" s="709"/>
      <c r="AA47" s="710" t="s">
        <v>202</v>
      </c>
      <c r="AB47" s="710"/>
      <c r="AC47" s="710"/>
      <c r="AD47" s="710"/>
      <c r="AE47" s="710"/>
      <c r="AF47" s="710"/>
      <c r="AG47" s="710"/>
      <c r="AH47" s="710"/>
      <c r="AI47" s="710"/>
      <c r="AJ47" s="710"/>
      <c r="AK47" s="710"/>
      <c r="AL47" s="710"/>
      <c r="AM47" s="710"/>
      <c r="AN47" s="710"/>
      <c r="AO47" s="710"/>
      <c r="AP47" s="710"/>
      <c r="AQ47" s="710"/>
      <c r="AR47" s="710"/>
      <c r="AS47" s="710"/>
      <c r="AT47" s="710"/>
      <c r="AU47" s="710"/>
      <c r="AV47" s="710"/>
      <c r="AW47" s="710"/>
      <c r="AX47" s="710"/>
      <c r="AY47" s="710"/>
      <c r="BE47" s="711" t="s">
        <v>124</v>
      </c>
      <c r="BF47" s="711"/>
      <c r="BG47" s="711"/>
      <c r="BH47" s="711"/>
      <c r="BI47" s="711"/>
      <c r="BJ47" s="204"/>
      <c r="BK47" s="204"/>
    </row>
    <row r="48" spans="1:63" s="20" customFormat="1" ht="12.75">
      <c r="B48" s="198"/>
    </row>
    <row r="49" spans="2:62" s="20" customFormat="1" ht="15" thickBot="1">
      <c r="B49" s="198"/>
      <c r="AZ49" s="46"/>
      <c r="BA49" s="46"/>
      <c r="BB49" s="46"/>
      <c r="BI49"/>
    </row>
    <row r="50" spans="2:62" s="20" customFormat="1" ht="15" thickTop="1">
      <c r="B50" s="198"/>
      <c r="AZ50" s="430"/>
      <c r="BA50" s="430"/>
      <c r="BB50" s="430"/>
      <c r="BC50" s="207" t="str">
        <f t="shared" ref="BC50:BH50" si="14">BC15</f>
        <v>a1</v>
      </c>
      <c r="BD50" s="207" t="str">
        <f t="shared" si="14"/>
        <v>b1</v>
      </c>
      <c r="BE50" s="207" t="str">
        <f t="shared" si="14"/>
        <v>b3</v>
      </c>
      <c r="BF50" s="207" t="str">
        <f t="shared" si="14"/>
        <v>c4</v>
      </c>
      <c r="BG50" s="207" t="str">
        <f t="shared" si="14"/>
        <v>d2</v>
      </c>
      <c r="BH50" s="207" t="str">
        <f t="shared" si="14"/>
        <v>e2</v>
      </c>
      <c r="BI50"/>
      <c r="BJ50" s="208"/>
    </row>
    <row r="51" spans="2:62" s="20" customFormat="1">
      <c r="B51" s="198"/>
      <c r="AZ51" s="209"/>
      <c r="BA51" s="210"/>
      <c r="BB51" s="210"/>
      <c r="BC51" s="231">
        <v>0.2</v>
      </c>
      <c r="BD51" s="231">
        <v>0.2</v>
      </c>
      <c r="BE51" s="231">
        <v>0.2</v>
      </c>
      <c r="BF51" s="231">
        <v>0.2</v>
      </c>
      <c r="BG51" s="231">
        <v>0.2</v>
      </c>
      <c r="BH51" s="231">
        <v>0.2</v>
      </c>
      <c r="BI51"/>
    </row>
    <row r="52" spans="2:62" s="20" customFormat="1">
      <c r="B52" s="198"/>
      <c r="AZ52" s="46"/>
      <c r="BA52" s="212"/>
      <c r="BB52" s="212"/>
      <c r="BC52" s="231">
        <v>0.8</v>
      </c>
      <c r="BD52" s="231">
        <v>0.8</v>
      </c>
      <c r="BE52" s="231">
        <v>0.8</v>
      </c>
      <c r="BF52" s="231">
        <v>0.8</v>
      </c>
      <c r="BG52" s="231">
        <v>0.8</v>
      </c>
      <c r="BH52" s="231">
        <v>0.8</v>
      </c>
      <c r="BI52"/>
    </row>
    <row r="53" spans="2:62" s="20" customFormat="1" ht="15" customHeight="1" thickBot="1">
      <c r="B53" s="198"/>
      <c r="AW53"/>
      <c r="BC53" s="213">
        <f>AT43</f>
        <v>0.75824915824915817</v>
      </c>
      <c r="BD53" s="213">
        <f t="shared" ref="BD53:BH53" si="15">AU43</f>
        <v>0.65993265993265993</v>
      </c>
      <c r="BE53" s="213">
        <f t="shared" si="15"/>
        <v>0.54880174291938999</v>
      </c>
      <c r="BF53" s="213">
        <f t="shared" si="15"/>
        <v>0.87037037037037035</v>
      </c>
      <c r="BG53" s="213">
        <f t="shared" si="15"/>
        <v>0.82407407407407407</v>
      </c>
      <c r="BH53" s="213">
        <f t="shared" si="15"/>
        <v>0.71037037037037043</v>
      </c>
      <c r="BI53"/>
    </row>
    <row r="54" spans="2:62" s="11" customFormat="1" ht="12" thickTop="1">
      <c r="B54" s="214"/>
    </row>
  </sheetData>
  <protectedRanges>
    <protectedRange sqref="AZ15:AZ43 AS44 M21:O41 G21:I41 AQ21:AS41 S21:Z41 B42:AY43 AB21:AD41 AG21:AL41" name="نطاق3"/>
    <protectedRange sqref="C45" name="نطاق4_1"/>
    <protectedRange sqref="C29:C41 BC53:BH53" name="نطاق3_1"/>
    <protectedRange sqref="C15 C21:C24" name="نطاق3_1_1"/>
    <protectedRange sqref="C17:C19" name="نطاق3_1_1_1"/>
    <protectedRange sqref="B15" name="نطاق3_1_2"/>
    <protectedRange sqref="AQ16:AS20 R16:R41 AT16:AY41 AG15:AL20 G15:I20 S16:Z20 AB15:AD20 M15:O20 R15:Z15 AQ15:AY15" name="نطاق3_2"/>
    <protectedRange sqref="C10" name="نطاق2_1_1"/>
    <protectedRange sqref="D15:F41" name="نطاق3_2_2"/>
    <protectedRange sqref="J15:L41" name="نطاق3_2_4"/>
    <protectedRange sqref="P15:Q41" name="نطاق3_2_6"/>
    <protectedRange sqref="AA15:AA41" name="نطاق3_2_7"/>
    <protectedRange sqref="AE15:AF41" name="نطاق3_2_8"/>
    <protectedRange sqref="AM15:AM41" name="نطاق3_2_9"/>
    <protectedRange sqref="AN15:AP41" name="نطاق3_2_10"/>
  </protectedRanges>
  <mergeCells count="60">
    <mergeCell ref="F47:T47"/>
    <mergeCell ref="AA47:AY47"/>
    <mergeCell ref="BE47:BI47"/>
    <mergeCell ref="A45:B45"/>
    <mergeCell ref="C45:F45"/>
    <mergeCell ref="I45:U45"/>
    <mergeCell ref="W45:AY45"/>
    <mergeCell ref="AZ45:BE45"/>
    <mergeCell ref="BG45:BJ45"/>
    <mergeCell ref="A42:C42"/>
    <mergeCell ref="BA42:BJ43"/>
    <mergeCell ref="A43:C43"/>
    <mergeCell ref="BA13:BE13"/>
    <mergeCell ref="BG13:BJ13"/>
    <mergeCell ref="BI16:BJ16"/>
    <mergeCell ref="BI19:BJ19"/>
    <mergeCell ref="BI20:BJ20"/>
    <mergeCell ref="BI21:BJ21"/>
    <mergeCell ref="BI23:BJ23"/>
    <mergeCell ref="BI24:BJ24"/>
    <mergeCell ref="BI25:BJ25"/>
    <mergeCell ref="BA27:BE28"/>
    <mergeCell ref="BG27:BJ28"/>
    <mergeCell ref="D12:AY12"/>
    <mergeCell ref="BG12:BJ12"/>
    <mergeCell ref="A13:A14"/>
    <mergeCell ref="B13:B14"/>
    <mergeCell ref="C13:C14"/>
    <mergeCell ref="D13:I13"/>
    <mergeCell ref="J13:O13"/>
    <mergeCell ref="P13:U13"/>
    <mergeCell ref="V13:AA13"/>
    <mergeCell ref="AT13:AY13"/>
    <mergeCell ref="A10:B10"/>
    <mergeCell ref="D10:E10"/>
    <mergeCell ref="F10:M10"/>
    <mergeCell ref="AZ10:BC10"/>
    <mergeCell ref="BH10:BJ10"/>
    <mergeCell ref="A11:B11"/>
    <mergeCell ref="D11:U11"/>
    <mergeCell ref="V11:AY11"/>
    <mergeCell ref="BA11:BE11"/>
    <mergeCell ref="BH11:BJ11"/>
    <mergeCell ref="A5:BJ5"/>
    <mergeCell ref="A6:BJ6"/>
    <mergeCell ref="AZ7:AZ8"/>
    <mergeCell ref="P8:S9"/>
    <mergeCell ref="AI8:AK9"/>
    <mergeCell ref="A9:B9"/>
    <mergeCell ref="D9:E9"/>
    <mergeCell ref="F9:M9"/>
    <mergeCell ref="AZ9:BC9"/>
    <mergeCell ref="BH9:BJ9"/>
    <mergeCell ref="A1:F1"/>
    <mergeCell ref="S1:V3"/>
    <mergeCell ref="AZ1:BJ1"/>
    <mergeCell ref="A2:F2"/>
    <mergeCell ref="AZ2:BJ2"/>
    <mergeCell ref="A3:F3"/>
    <mergeCell ref="AZ3:BJ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1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432"/>
      <c r="I1" s="432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432"/>
      <c r="I2" s="432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433"/>
      <c r="I3" s="433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744</v>
      </c>
      <c r="D9" s="639" t="s">
        <v>745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/>
      <c r="AF9" s="18" t="s">
        <v>28</v>
      </c>
      <c r="AG9" s="18"/>
      <c r="AH9" s="18"/>
      <c r="AI9" s="18"/>
      <c r="AJ9" s="18" t="s">
        <v>28</v>
      </c>
      <c r="AK9" s="18"/>
      <c r="AL9" s="18"/>
      <c r="AM9" s="18" t="s">
        <v>28</v>
      </c>
      <c r="AN9" s="636"/>
      <c r="AO9" s="636"/>
      <c r="AP9" s="636"/>
      <c r="AQ9" s="636"/>
      <c r="BH9" s="644"/>
      <c r="BI9" s="644"/>
      <c r="BJ9" s="644"/>
      <c r="BK9" s="644"/>
      <c r="BL9" s="431"/>
      <c r="BM9" s="431"/>
      <c r="BN9" s="26"/>
      <c r="BO9" s="26">
        <v>252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427" t="s">
        <v>746</v>
      </c>
      <c r="D10" s="654" t="s">
        <v>747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428"/>
      <c r="BM10" s="428"/>
      <c r="BN10" s="37"/>
      <c r="BO10" s="37">
        <v>24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748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43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29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426"/>
      <c r="AU13" s="425"/>
      <c r="AV13" s="425" t="s">
        <v>49</v>
      </c>
      <c r="AW13" s="425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420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421" t="s">
        <v>6</v>
      </c>
      <c r="E14" s="421" t="s">
        <v>7</v>
      </c>
      <c r="F14" s="422" t="s">
        <v>10</v>
      </c>
      <c r="G14" s="422" t="s">
        <v>11</v>
      </c>
      <c r="H14" s="423" t="s">
        <v>15</v>
      </c>
      <c r="I14" s="423" t="s">
        <v>19</v>
      </c>
      <c r="J14" s="424" t="s">
        <v>22</v>
      </c>
      <c r="K14" s="421" t="s">
        <v>6</v>
      </c>
      <c r="L14" s="421" t="s">
        <v>7</v>
      </c>
      <c r="M14" s="421" t="s">
        <v>10</v>
      </c>
      <c r="N14" s="421" t="s">
        <v>11</v>
      </c>
      <c r="O14" s="422" t="s">
        <v>15</v>
      </c>
      <c r="P14" s="422" t="s">
        <v>19</v>
      </c>
      <c r="Q14" s="424" t="s">
        <v>22</v>
      </c>
      <c r="R14" s="421" t="s">
        <v>6</v>
      </c>
      <c r="S14" s="421" t="s">
        <v>7</v>
      </c>
      <c r="T14" s="421" t="s">
        <v>10</v>
      </c>
      <c r="U14" s="421" t="s">
        <v>11</v>
      </c>
      <c r="V14" s="422" t="s">
        <v>15</v>
      </c>
      <c r="W14" s="422" t="s">
        <v>19</v>
      </c>
      <c r="X14" s="424" t="s">
        <v>22</v>
      </c>
      <c r="Y14" s="421" t="s">
        <v>6</v>
      </c>
      <c r="Z14" s="422" t="s">
        <v>7</v>
      </c>
      <c r="AA14" s="422" t="s">
        <v>10</v>
      </c>
      <c r="AB14" s="423" t="s">
        <v>11</v>
      </c>
      <c r="AC14" s="423" t="s">
        <v>15</v>
      </c>
      <c r="AD14" s="423" t="s">
        <v>19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19</v>
      </c>
      <c r="AL14" s="65" t="s">
        <v>22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19</v>
      </c>
      <c r="AS14" s="66" t="s">
        <v>22</v>
      </c>
      <c r="AT14" s="434" t="s">
        <v>6</v>
      </c>
      <c r="AU14" s="68" t="s">
        <v>7</v>
      </c>
      <c r="AV14" s="434" t="s">
        <v>10</v>
      </c>
      <c r="AW14" s="69" t="s">
        <v>11</v>
      </c>
      <c r="AX14" s="423" t="s">
        <v>15</v>
      </c>
      <c r="AY14" s="423" t="s">
        <v>19</v>
      </c>
      <c r="AZ14" s="424" t="s">
        <v>22</v>
      </c>
      <c r="BA14" s="434" t="s">
        <v>6</v>
      </c>
      <c r="BB14" s="68" t="s">
        <v>7</v>
      </c>
      <c r="BC14" s="434" t="s">
        <v>10</v>
      </c>
      <c r="BD14" s="69" t="s">
        <v>11</v>
      </c>
      <c r="BE14" s="423" t="s">
        <v>15</v>
      </c>
      <c r="BF14" s="423" t="s">
        <v>19</v>
      </c>
      <c r="BG14" s="424" t="s">
        <v>22</v>
      </c>
      <c r="BH14" s="57" t="s">
        <v>53</v>
      </c>
    </row>
    <row r="15" spans="1:72" s="20" customFormat="1" ht="16.5" thickTop="1" thickBot="1">
      <c r="A15" s="215">
        <v>1</v>
      </c>
      <c r="B15" s="366">
        <v>321205018</v>
      </c>
      <c r="C15" s="237" t="s">
        <v>640</v>
      </c>
      <c r="D15" s="98">
        <v>2.5</v>
      </c>
      <c r="E15" s="198">
        <v>2</v>
      </c>
      <c r="F15" s="89">
        <v>1</v>
      </c>
      <c r="G15" s="89">
        <v>2</v>
      </c>
      <c r="H15" s="99"/>
      <c r="I15" s="99"/>
      <c r="J15" s="217"/>
      <c r="K15" s="84">
        <v>3</v>
      </c>
      <c r="L15" s="84">
        <v>2</v>
      </c>
      <c r="M15" s="84">
        <v>1</v>
      </c>
      <c r="N15" s="84">
        <v>2</v>
      </c>
      <c r="O15" s="89"/>
      <c r="P15" s="89"/>
      <c r="Q15" s="133"/>
      <c r="R15" s="83">
        <v>1</v>
      </c>
      <c r="S15" s="84"/>
      <c r="T15" s="83">
        <v>1</v>
      </c>
      <c r="U15" s="83">
        <v>1</v>
      </c>
      <c r="V15" s="89"/>
      <c r="W15" s="89"/>
      <c r="X15" s="133"/>
      <c r="Y15" s="84"/>
      <c r="Z15" s="89"/>
      <c r="AA15" s="89"/>
      <c r="AB15" s="90"/>
      <c r="AC15" s="90"/>
      <c r="AD15" s="90"/>
      <c r="AE15" s="218">
        <v>2</v>
      </c>
      <c r="AF15" s="106"/>
      <c r="AG15" s="99"/>
      <c r="AH15" s="99"/>
      <c r="AI15" s="99"/>
      <c r="AJ15" s="83">
        <v>1</v>
      </c>
      <c r="AK15" s="111">
        <v>1</v>
      </c>
      <c r="AL15" s="99"/>
      <c r="AM15" s="219"/>
      <c r="AN15" s="99"/>
      <c r="AO15" s="99"/>
      <c r="AP15" s="99"/>
      <c r="AQ15" s="99"/>
      <c r="AR15" s="99"/>
      <c r="AS15" s="220">
        <v>13</v>
      </c>
      <c r="AT15" s="144">
        <v>8</v>
      </c>
      <c r="AU15" s="144">
        <v>6.5</v>
      </c>
      <c r="AV15" s="144">
        <v>7.5</v>
      </c>
      <c r="AW15" s="144">
        <v>8</v>
      </c>
      <c r="AX15" s="106"/>
      <c r="AY15" s="99"/>
      <c r="AZ15" s="107"/>
      <c r="BA15" s="109">
        <f>AT15+AM15+AF15+Y15+R15+K15+D15</f>
        <v>14.5</v>
      </c>
      <c r="BB15" s="109">
        <f t="shared" ref="BB15:BG30" si="0">AU15+AN15+AG15+Z15+S15+L15+E15</f>
        <v>10.5</v>
      </c>
      <c r="BC15" s="109">
        <f t="shared" si="0"/>
        <v>10.5</v>
      </c>
      <c r="BD15" s="109">
        <f t="shared" si="0"/>
        <v>13</v>
      </c>
      <c r="BE15" s="109">
        <f t="shared" si="0"/>
        <v>1</v>
      </c>
      <c r="BF15" s="109">
        <f t="shared" si="0"/>
        <v>1</v>
      </c>
      <c r="BG15" s="109">
        <f t="shared" si="0"/>
        <v>15</v>
      </c>
      <c r="BH15" s="113">
        <f>SUM(BA15:BG15)</f>
        <v>65.5</v>
      </c>
      <c r="BI15" s="114" t="s">
        <v>50</v>
      </c>
      <c r="BJ15" s="115"/>
      <c r="BK15" s="116" t="s">
        <v>6</v>
      </c>
      <c r="BL15" s="116" t="s">
        <v>7</v>
      </c>
      <c r="BM15" s="116" t="s">
        <v>10</v>
      </c>
      <c r="BN15" s="117" t="s">
        <v>11</v>
      </c>
      <c r="BO15" s="117" t="s">
        <v>15</v>
      </c>
      <c r="BP15" s="117" t="s">
        <v>19</v>
      </c>
      <c r="BQ15" s="119" t="s">
        <v>22</v>
      </c>
      <c r="BR15" s="430"/>
      <c r="BS15" s="430"/>
    </row>
    <row r="16" spans="1:72" s="20" customFormat="1" ht="16.5" thickTop="1" thickBot="1">
      <c r="A16" s="215">
        <v>2</v>
      </c>
      <c r="B16" s="366">
        <v>321205119</v>
      </c>
      <c r="C16" s="370" t="s">
        <v>749</v>
      </c>
      <c r="D16" s="98">
        <v>3</v>
      </c>
      <c r="E16" s="84">
        <v>3</v>
      </c>
      <c r="F16" s="89">
        <v>1.5</v>
      </c>
      <c r="G16" s="89">
        <v>2</v>
      </c>
      <c r="H16" s="90"/>
      <c r="I16" s="90"/>
      <c r="J16" s="133"/>
      <c r="K16" s="84">
        <v>4</v>
      </c>
      <c r="L16" s="84">
        <v>2</v>
      </c>
      <c r="M16" s="84">
        <v>1</v>
      </c>
      <c r="N16" s="84">
        <v>2</v>
      </c>
      <c r="O16" s="89"/>
      <c r="P16" s="89"/>
      <c r="Q16" s="133"/>
      <c r="R16" s="126">
        <v>1</v>
      </c>
      <c r="S16" s="84"/>
      <c r="T16" s="126">
        <v>1</v>
      </c>
      <c r="U16" s="126">
        <v>1</v>
      </c>
      <c r="V16" s="89"/>
      <c r="W16" s="89"/>
      <c r="X16" s="133"/>
      <c r="Y16" s="84"/>
      <c r="Z16" s="89"/>
      <c r="AA16" s="89"/>
      <c r="AB16" s="90"/>
      <c r="AC16" s="90"/>
      <c r="AD16" s="90"/>
      <c r="AE16" s="222">
        <v>4</v>
      </c>
      <c r="AF16" s="132"/>
      <c r="AG16" s="90"/>
      <c r="AH16" s="90"/>
      <c r="AI16" s="90"/>
      <c r="AJ16" s="126">
        <v>1</v>
      </c>
      <c r="AK16" s="223">
        <v>2</v>
      </c>
      <c r="AL16" s="90"/>
      <c r="AM16" s="224"/>
      <c r="AN16" s="90"/>
      <c r="AO16" s="90"/>
      <c r="AP16" s="90"/>
      <c r="AQ16" s="90"/>
      <c r="AR16" s="90"/>
      <c r="AS16" s="225">
        <v>20</v>
      </c>
      <c r="AT16" s="144">
        <v>11</v>
      </c>
      <c r="AU16" s="144">
        <v>8</v>
      </c>
      <c r="AV16" s="144">
        <v>11</v>
      </c>
      <c r="AW16" s="144">
        <v>13.5</v>
      </c>
      <c r="AX16" s="132"/>
      <c r="AY16" s="90"/>
      <c r="AZ16" s="133"/>
      <c r="BA16" s="109">
        <f t="shared" ref="BA16:BG38" si="1">AT16+AM16+AF16+Y16+R16+K16+D16</f>
        <v>19</v>
      </c>
      <c r="BB16" s="109">
        <f t="shared" si="0"/>
        <v>13</v>
      </c>
      <c r="BC16" s="109">
        <f t="shared" si="0"/>
        <v>14.5</v>
      </c>
      <c r="BD16" s="109">
        <f t="shared" si="0"/>
        <v>18.5</v>
      </c>
      <c r="BE16" s="109">
        <f t="shared" si="0"/>
        <v>1</v>
      </c>
      <c r="BF16" s="109">
        <f t="shared" si="0"/>
        <v>2</v>
      </c>
      <c r="BG16" s="109">
        <f t="shared" si="0"/>
        <v>24</v>
      </c>
      <c r="BH16" s="113">
        <f>SUM(BA16:BG16)</f>
        <v>92</v>
      </c>
      <c r="BI16" s="134">
        <f>SUM(BK16:BQ16)</f>
        <v>3</v>
      </c>
      <c r="BJ16" s="135"/>
      <c r="BK16" s="136">
        <v>1</v>
      </c>
      <c r="BL16" s="136"/>
      <c r="BM16" s="136">
        <v>1</v>
      </c>
      <c r="BN16" s="136">
        <v>1</v>
      </c>
      <c r="BO16" s="136"/>
      <c r="BP16" s="136"/>
      <c r="BQ16" s="136"/>
      <c r="BR16" s="686" t="s">
        <v>47</v>
      </c>
      <c r="BS16" s="687"/>
    </row>
    <row r="17" spans="1:71" s="20" customFormat="1" ht="16.5" thickTop="1" thickBot="1">
      <c r="A17" s="215">
        <v>3</v>
      </c>
      <c r="B17" s="366">
        <v>321205132</v>
      </c>
      <c r="C17" s="370" t="s">
        <v>750</v>
      </c>
      <c r="D17" s="98">
        <v>2</v>
      </c>
      <c r="E17" s="84">
        <v>2</v>
      </c>
      <c r="F17" s="89">
        <v>1</v>
      </c>
      <c r="G17" s="89">
        <v>1</v>
      </c>
      <c r="H17" s="99"/>
      <c r="I17" s="99"/>
      <c r="J17" s="107"/>
      <c r="K17" s="84">
        <v>2</v>
      </c>
      <c r="L17" s="84">
        <v>1</v>
      </c>
      <c r="M17" s="84">
        <v>2</v>
      </c>
      <c r="N17" s="84">
        <v>2</v>
      </c>
      <c r="O17" s="89"/>
      <c r="P17" s="89"/>
      <c r="Q17" s="133"/>
      <c r="R17" s="126">
        <v>1</v>
      </c>
      <c r="S17" s="84"/>
      <c r="T17" s="126">
        <v>1</v>
      </c>
      <c r="U17" s="126">
        <v>1</v>
      </c>
      <c r="V17" s="89"/>
      <c r="W17" s="89"/>
      <c r="X17" s="133"/>
      <c r="Y17" s="84"/>
      <c r="Z17" s="89"/>
      <c r="AA17" s="89"/>
      <c r="AB17" s="90"/>
      <c r="AC17" s="90"/>
      <c r="AD17" s="90"/>
      <c r="AE17" s="222">
        <v>3</v>
      </c>
      <c r="AF17" s="132"/>
      <c r="AG17" s="90"/>
      <c r="AH17" s="90"/>
      <c r="AI17" s="90"/>
      <c r="AJ17" s="144">
        <v>0.5</v>
      </c>
      <c r="AK17" s="223">
        <v>2</v>
      </c>
      <c r="AL17" s="90"/>
      <c r="AM17" s="224"/>
      <c r="AN17" s="90"/>
      <c r="AO17" s="90"/>
      <c r="AP17" s="90"/>
      <c r="AQ17" s="90"/>
      <c r="AR17" s="90"/>
      <c r="AS17" s="225">
        <v>14</v>
      </c>
      <c r="AT17" s="144">
        <v>6.5</v>
      </c>
      <c r="AU17" s="144">
        <v>5</v>
      </c>
      <c r="AV17" s="144">
        <v>5</v>
      </c>
      <c r="AW17" s="144">
        <v>9</v>
      </c>
      <c r="AX17" s="132"/>
      <c r="AY17" s="90"/>
      <c r="AZ17" s="133"/>
      <c r="BA17" s="109">
        <f t="shared" si="1"/>
        <v>11.5</v>
      </c>
      <c r="BB17" s="109">
        <f t="shared" si="0"/>
        <v>8</v>
      </c>
      <c r="BC17" s="109">
        <f t="shared" si="0"/>
        <v>9</v>
      </c>
      <c r="BD17" s="109">
        <f t="shared" si="0"/>
        <v>13</v>
      </c>
      <c r="BE17" s="109">
        <f t="shared" si="0"/>
        <v>0.5</v>
      </c>
      <c r="BF17" s="109">
        <f t="shared" si="0"/>
        <v>2</v>
      </c>
      <c r="BG17" s="109">
        <f t="shared" si="0"/>
        <v>17</v>
      </c>
      <c r="BH17" s="113">
        <f t="shared" ref="BH17:BH38" si="2">SUM(BA17:BG17)</f>
        <v>61</v>
      </c>
      <c r="BI17" s="134">
        <f t="shared" ref="BI17:BI22" si="3">SUM(BK17:BQ17)</f>
        <v>4</v>
      </c>
      <c r="BJ17" s="135"/>
      <c r="BK17" s="136"/>
      <c r="BL17" s="136"/>
      <c r="BM17" s="136"/>
      <c r="BN17" s="136"/>
      <c r="BO17" s="136"/>
      <c r="BP17" s="136"/>
      <c r="BQ17" s="136">
        <v>4</v>
      </c>
      <c r="BR17" s="140"/>
      <c r="BS17" s="141" t="s">
        <v>57</v>
      </c>
    </row>
    <row r="18" spans="1:71" s="20" customFormat="1" ht="16.5" thickTop="1" thickBot="1">
      <c r="A18" s="215">
        <v>4</v>
      </c>
      <c r="B18" s="366">
        <v>321205154</v>
      </c>
      <c r="C18" s="370" t="s">
        <v>751</v>
      </c>
      <c r="D18" s="98">
        <v>2</v>
      </c>
      <c r="E18" s="84">
        <v>3</v>
      </c>
      <c r="F18" s="89">
        <v>1</v>
      </c>
      <c r="G18" s="89">
        <v>1.5</v>
      </c>
      <c r="H18" s="99"/>
      <c r="I18" s="99"/>
      <c r="J18" s="107"/>
      <c r="K18" s="84">
        <v>4</v>
      </c>
      <c r="L18" s="84">
        <v>2</v>
      </c>
      <c r="M18" s="84">
        <v>0</v>
      </c>
      <c r="N18" s="84">
        <v>2</v>
      </c>
      <c r="O18" s="89"/>
      <c r="P18" s="89"/>
      <c r="Q18" s="133"/>
      <c r="R18" s="126">
        <v>1</v>
      </c>
      <c r="S18" s="84"/>
      <c r="T18" s="126">
        <v>1</v>
      </c>
      <c r="U18" s="126">
        <v>1</v>
      </c>
      <c r="V18" s="89"/>
      <c r="W18" s="89"/>
      <c r="X18" s="133"/>
      <c r="Y18" s="84"/>
      <c r="Z18" s="89"/>
      <c r="AA18" s="89"/>
      <c r="AB18" s="90"/>
      <c r="AC18" s="90"/>
      <c r="AD18" s="90"/>
      <c r="AE18" s="222">
        <v>3</v>
      </c>
      <c r="AF18" s="132"/>
      <c r="AG18" s="90"/>
      <c r="AH18" s="90"/>
      <c r="AI18" s="90"/>
      <c r="AJ18" s="126">
        <v>1</v>
      </c>
      <c r="AK18" s="223">
        <v>1</v>
      </c>
      <c r="AL18" s="90"/>
      <c r="AM18" s="224"/>
      <c r="AN18" s="90"/>
      <c r="AO18" s="90"/>
      <c r="AP18" s="90"/>
      <c r="AQ18" s="90"/>
      <c r="AR18" s="90"/>
      <c r="AS18" s="225">
        <v>17</v>
      </c>
      <c r="AT18" s="144">
        <v>9.5</v>
      </c>
      <c r="AU18" s="144">
        <v>7.5</v>
      </c>
      <c r="AV18" s="144">
        <v>9.5</v>
      </c>
      <c r="AW18" s="144">
        <v>11</v>
      </c>
      <c r="AX18" s="132"/>
      <c r="AY18" s="90"/>
      <c r="AZ18" s="133"/>
      <c r="BA18" s="109">
        <f t="shared" si="1"/>
        <v>16.5</v>
      </c>
      <c r="BB18" s="109">
        <f t="shared" si="0"/>
        <v>12.5</v>
      </c>
      <c r="BC18" s="109">
        <f t="shared" si="0"/>
        <v>11.5</v>
      </c>
      <c r="BD18" s="109">
        <f t="shared" si="0"/>
        <v>15.5</v>
      </c>
      <c r="BE18" s="109">
        <f t="shared" si="0"/>
        <v>1</v>
      </c>
      <c r="BF18" s="109">
        <f t="shared" si="0"/>
        <v>1</v>
      </c>
      <c r="BG18" s="109">
        <f t="shared" si="0"/>
        <v>20</v>
      </c>
      <c r="BH18" s="113">
        <f t="shared" si="2"/>
        <v>78</v>
      </c>
      <c r="BI18" s="134">
        <f>SUM(BK18:BQ18)</f>
        <v>3</v>
      </c>
      <c r="BJ18" s="135"/>
      <c r="BK18" s="136"/>
      <c r="BL18" s="136"/>
      <c r="BM18" s="136"/>
      <c r="BN18" s="136"/>
      <c r="BO18" s="136">
        <v>1</v>
      </c>
      <c r="BP18" s="136">
        <v>2</v>
      </c>
      <c r="BQ18" s="136"/>
      <c r="BR18" s="140"/>
      <c r="BS18" s="141" t="s">
        <v>142</v>
      </c>
    </row>
    <row r="19" spans="1:71" s="20" customFormat="1" ht="16.5" thickTop="1" thickBot="1">
      <c r="A19" s="215">
        <v>5</v>
      </c>
      <c r="B19" s="366">
        <v>321205202</v>
      </c>
      <c r="C19" s="372" t="s">
        <v>752</v>
      </c>
      <c r="D19" s="98">
        <v>3</v>
      </c>
      <c r="E19" s="84">
        <v>3</v>
      </c>
      <c r="F19" s="89">
        <v>1.5</v>
      </c>
      <c r="G19" s="89">
        <v>2</v>
      </c>
      <c r="H19" s="99"/>
      <c r="I19" s="99"/>
      <c r="J19" s="217"/>
      <c r="K19" s="84">
        <v>4</v>
      </c>
      <c r="L19" s="84">
        <v>2</v>
      </c>
      <c r="M19" s="84">
        <v>0</v>
      </c>
      <c r="N19" s="84">
        <v>2</v>
      </c>
      <c r="O19" s="89"/>
      <c r="P19" s="89"/>
      <c r="Q19" s="133"/>
      <c r="R19" s="126">
        <v>1</v>
      </c>
      <c r="S19" s="84"/>
      <c r="T19" s="144">
        <v>0.5</v>
      </c>
      <c r="U19" s="126">
        <v>1</v>
      </c>
      <c r="V19" s="89"/>
      <c r="W19" s="89"/>
      <c r="X19" s="133"/>
      <c r="Y19" s="84"/>
      <c r="Z19" s="89"/>
      <c r="AA19" s="89"/>
      <c r="AB19" s="90"/>
      <c r="AC19" s="90"/>
      <c r="AD19" s="90"/>
      <c r="AE19" s="222">
        <v>2</v>
      </c>
      <c r="AF19" s="132"/>
      <c r="AG19" s="90"/>
      <c r="AH19" s="90"/>
      <c r="AI19" s="90"/>
      <c r="AJ19" s="126">
        <v>1</v>
      </c>
      <c r="AK19" s="223">
        <v>2</v>
      </c>
      <c r="AL19" s="90"/>
      <c r="AM19" s="224"/>
      <c r="AN19" s="90"/>
      <c r="AO19" s="90"/>
      <c r="AP19" s="90"/>
      <c r="AQ19" s="90"/>
      <c r="AR19" s="90"/>
      <c r="AS19" s="225">
        <v>16</v>
      </c>
      <c r="AT19" s="144">
        <v>10</v>
      </c>
      <c r="AU19" s="144">
        <v>5</v>
      </c>
      <c r="AV19" s="144">
        <v>10</v>
      </c>
      <c r="AW19" s="144">
        <v>13</v>
      </c>
      <c r="AX19" s="132"/>
      <c r="AY19" s="90"/>
      <c r="AZ19" s="133"/>
      <c r="BA19" s="109">
        <f t="shared" si="1"/>
        <v>18</v>
      </c>
      <c r="BB19" s="109">
        <f t="shared" si="0"/>
        <v>10</v>
      </c>
      <c r="BC19" s="109">
        <f t="shared" si="0"/>
        <v>12</v>
      </c>
      <c r="BD19" s="109">
        <f t="shared" si="0"/>
        <v>18</v>
      </c>
      <c r="BE19" s="109">
        <f t="shared" si="0"/>
        <v>1</v>
      </c>
      <c r="BF19" s="109">
        <f t="shared" si="0"/>
        <v>2</v>
      </c>
      <c r="BG19" s="109">
        <f t="shared" si="0"/>
        <v>18</v>
      </c>
      <c r="BH19" s="113">
        <f t="shared" si="2"/>
        <v>79</v>
      </c>
      <c r="BI19" s="134">
        <f t="shared" si="3"/>
        <v>10</v>
      </c>
      <c r="BJ19" s="135"/>
      <c r="BK19" s="136">
        <v>3</v>
      </c>
      <c r="BL19" s="136">
        <v>3</v>
      </c>
      <c r="BM19" s="136">
        <v>2</v>
      </c>
      <c r="BN19" s="136">
        <v>2</v>
      </c>
      <c r="BO19" s="136"/>
      <c r="BP19" s="136"/>
      <c r="BQ19" s="136"/>
      <c r="BR19" s="688" t="s">
        <v>43</v>
      </c>
      <c r="BS19" s="689"/>
    </row>
    <row r="20" spans="1:71" s="20" customFormat="1" ht="16.5" thickTop="1" thickBot="1">
      <c r="A20" s="215">
        <v>6</v>
      </c>
      <c r="B20" s="366">
        <v>321205287</v>
      </c>
      <c r="C20" s="370" t="s">
        <v>753</v>
      </c>
      <c r="D20" s="98">
        <v>3</v>
      </c>
      <c r="E20" s="84">
        <v>3</v>
      </c>
      <c r="F20" s="89">
        <v>2</v>
      </c>
      <c r="G20" s="89">
        <v>2</v>
      </c>
      <c r="H20" s="90"/>
      <c r="I20" s="90"/>
      <c r="J20" s="133"/>
      <c r="K20" s="84">
        <v>3</v>
      </c>
      <c r="L20" s="84">
        <v>2</v>
      </c>
      <c r="M20" s="84">
        <v>1</v>
      </c>
      <c r="N20" s="84">
        <v>2</v>
      </c>
      <c r="O20" s="89"/>
      <c r="P20" s="89"/>
      <c r="Q20" s="133"/>
      <c r="R20" s="126">
        <v>1</v>
      </c>
      <c r="S20" s="84"/>
      <c r="T20" s="126">
        <v>1</v>
      </c>
      <c r="U20" s="126">
        <v>1</v>
      </c>
      <c r="V20" s="89"/>
      <c r="W20" s="89"/>
      <c r="X20" s="133"/>
      <c r="Y20" s="84"/>
      <c r="Z20" s="89"/>
      <c r="AA20" s="89"/>
      <c r="AB20" s="90"/>
      <c r="AC20" s="90"/>
      <c r="AD20" s="90"/>
      <c r="AE20" s="222">
        <v>3</v>
      </c>
      <c r="AF20" s="132"/>
      <c r="AG20" s="90"/>
      <c r="AH20" s="90"/>
      <c r="AI20" s="90"/>
      <c r="AJ20" s="126">
        <v>1</v>
      </c>
      <c r="AK20" s="223">
        <v>2</v>
      </c>
      <c r="AL20" s="90"/>
      <c r="AM20" s="224"/>
      <c r="AN20" s="90"/>
      <c r="AO20" s="90"/>
      <c r="AP20" s="90"/>
      <c r="AQ20" s="90"/>
      <c r="AR20" s="90"/>
      <c r="AS20" s="225">
        <v>18</v>
      </c>
      <c r="AT20" s="144">
        <v>9.5</v>
      </c>
      <c r="AU20" s="144">
        <v>8.5</v>
      </c>
      <c r="AV20" s="144">
        <v>12</v>
      </c>
      <c r="AW20" s="144">
        <v>13.5</v>
      </c>
      <c r="AX20" s="132"/>
      <c r="AY20" s="90"/>
      <c r="AZ20" s="133"/>
      <c r="BA20" s="109">
        <f t="shared" si="1"/>
        <v>16.5</v>
      </c>
      <c r="BB20" s="109">
        <f t="shared" si="0"/>
        <v>13.5</v>
      </c>
      <c r="BC20" s="109">
        <f t="shared" si="0"/>
        <v>16</v>
      </c>
      <c r="BD20" s="109">
        <f t="shared" si="0"/>
        <v>18.5</v>
      </c>
      <c r="BE20" s="109">
        <f t="shared" si="0"/>
        <v>1</v>
      </c>
      <c r="BF20" s="109">
        <f t="shared" si="0"/>
        <v>2</v>
      </c>
      <c r="BG20" s="109">
        <f t="shared" si="0"/>
        <v>21</v>
      </c>
      <c r="BH20" s="113">
        <f t="shared" si="2"/>
        <v>88.5</v>
      </c>
      <c r="BI20" s="134">
        <f t="shared" si="3"/>
        <v>10</v>
      </c>
      <c r="BJ20" s="135"/>
      <c r="BK20" s="136">
        <v>4</v>
      </c>
      <c r="BL20" s="136">
        <v>2</v>
      </c>
      <c r="BM20" s="136">
        <v>2</v>
      </c>
      <c r="BN20" s="136">
        <v>2</v>
      </c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366">
        <v>321205340</v>
      </c>
      <c r="C21" s="370" t="s">
        <v>754</v>
      </c>
      <c r="D21" s="98">
        <v>1.5</v>
      </c>
      <c r="E21" s="84">
        <v>2</v>
      </c>
      <c r="F21" s="89">
        <v>2</v>
      </c>
      <c r="G21" s="89">
        <v>2</v>
      </c>
      <c r="H21" s="99"/>
      <c r="I21" s="99"/>
      <c r="J21" s="217"/>
      <c r="K21" s="84">
        <v>3</v>
      </c>
      <c r="L21" s="84">
        <v>1</v>
      </c>
      <c r="M21" s="84">
        <v>0</v>
      </c>
      <c r="N21" s="84">
        <v>2</v>
      </c>
      <c r="O21" s="89"/>
      <c r="P21" s="89"/>
      <c r="Q21" s="133"/>
      <c r="R21" s="126">
        <v>1</v>
      </c>
      <c r="S21" s="84"/>
      <c r="T21" s="126">
        <v>1</v>
      </c>
      <c r="U21" s="126">
        <v>1</v>
      </c>
      <c r="V21" s="89"/>
      <c r="W21" s="89"/>
      <c r="X21" s="133"/>
      <c r="Y21" s="84"/>
      <c r="Z21" s="89"/>
      <c r="AA21" s="89"/>
      <c r="AB21" s="90"/>
      <c r="AC21" s="90"/>
      <c r="AD21" s="90"/>
      <c r="AE21" s="222">
        <v>2</v>
      </c>
      <c r="AF21" s="132"/>
      <c r="AG21" s="90"/>
      <c r="AH21" s="90"/>
      <c r="AI21" s="90"/>
      <c r="AJ21" s="126">
        <v>1</v>
      </c>
      <c r="AK21" s="223">
        <v>1.5</v>
      </c>
      <c r="AL21" s="90"/>
      <c r="AM21" s="224"/>
      <c r="AN21" s="90"/>
      <c r="AO21" s="90"/>
      <c r="AP21" s="90"/>
      <c r="AQ21" s="90"/>
      <c r="AR21" s="90"/>
      <c r="AS21" s="225">
        <v>13</v>
      </c>
      <c r="AT21" s="144">
        <v>7.5</v>
      </c>
      <c r="AU21" s="144">
        <v>7</v>
      </c>
      <c r="AV21" s="144">
        <v>6</v>
      </c>
      <c r="AW21" s="144">
        <v>7.5</v>
      </c>
      <c r="AX21" s="132"/>
      <c r="AY21" s="90"/>
      <c r="AZ21" s="133"/>
      <c r="BA21" s="109">
        <f t="shared" si="1"/>
        <v>13</v>
      </c>
      <c r="BB21" s="109">
        <f t="shared" si="0"/>
        <v>10</v>
      </c>
      <c r="BC21" s="109">
        <f t="shared" si="0"/>
        <v>9</v>
      </c>
      <c r="BD21" s="109">
        <f t="shared" si="0"/>
        <v>12.5</v>
      </c>
      <c r="BE21" s="109">
        <f t="shared" si="0"/>
        <v>1</v>
      </c>
      <c r="BF21" s="109">
        <f t="shared" si="0"/>
        <v>1.5</v>
      </c>
      <c r="BG21" s="109">
        <f t="shared" si="0"/>
        <v>15</v>
      </c>
      <c r="BH21" s="113">
        <f t="shared" si="2"/>
        <v>62</v>
      </c>
      <c r="BI21" s="134">
        <f t="shared" si="3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6.5" thickTop="1" thickBot="1">
      <c r="A22" s="215">
        <v>8</v>
      </c>
      <c r="B22" s="366">
        <v>321205354</v>
      </c>
      <c r="C22" s="370" t="s">
        <v>755</v>
      </c>
      <c r="D22" s="98">
        <v>3</v>
      </c>
      <c r="E22" s="84">
        <v>3</v>
      </c>
      <c r="F22" s="89">
        <v>2</v>
      </c>
      <c r="G22" s="89">
        <v>2</v>
      </c>
      <c r="H22" s="99"/>
      <c r="I22" s="99"/>
      <c r="J22" s="217"/>
      <c r="K22" s="84">
        <v>3</v>
      </c>
      <c r="L22" s="84">
        <v>2</v>
      </c>
      <c r="M22" s="84">
        <v>2</v>
      </c>
      <c r="N22" s="84">
        <v>2</v>
      </c>
      <c r="O22" s="89"/>
      <c r="P22" s="89"/>
      <c r="Q22" s="133"/>
      <c r="R22" s="126">
        <v>1</v>
      </c>
      <c r="S22" s="84"/>
      <c r="T22" s="126">
        <v>1</v>
      </c>
      <c r="U22" s="126">
        <v>1</v>
      </c>
      <c r="V22" s="89"/>
      <c r="W22" s="89"/>
      <c r="X22" s="133"/>
      <c r="Y22" s="84"/>
      <c r="Z22" s="89"/>
      <c r="AA22" s="89"/>
      <c r="AB22" s="90"/>
      <c r="AC22" s="90"/>
      <c r="AD22" s="90"/>
      <c r="AE22" s="222">
        <v>4</v>
      </c>
      <c r="AF22" s="132"/>
      <c r="AG22" s="90"/>
      <c r="AH22" s="90"/>
      <c r="AI22" s="90"/>
      <c r="AJ22" s="126">
        <v>1</v>
      </c>
      <c r="AK22" s="223">
        <v>1</v>
      </c>
      <c r="AL22" s="90"/>
      <c r="AM22" s="224"/>
      <c r="AN22" s="90"/>
      <c r="AO22" s="90"/>
      <c r="AP22" s="90"/>
      <c r="AQ22" s="90"/>
      <c r="AR22" s="90"/>
      <c r="AS22" s="225">
        <v>19</v>
      </c>
      <c r="AT22" s="144">
        <v>10</v>
      </c>
      <c r="AU22" s="144">
        <v>7.5</v>
      </c>
      <c r="AV22" s="144">
        <v>11</v>
      </c>
      <c r="AW22" s="144">
        <v>14</v>
      </c>
      <c r="AX22" s="132"/>
      <c r="AY22" s="90"/>
      <c r="AZ22" s="133"/>
      <c r="BA22" s="109">
        <f t="shared" si="1"/>
        <v>17</v>
      </c>
      <c r="BB22" s="109">
        <f t="shared" si="0"/>
        <v>12.5</v>
      </c>
      <c r="BC22" s="109">
        <f t="shared" si="0"/>
        <v>16</v>
      </c>
      <c r="BD22" s="109">
        <f t="shared" si="0"/>
        <v>19</v>
      </c>
      <c r="BE22" s="109">
        <f t="shared" si="0"/>
        <v>1</v>
      </c>
      <c r="BF22" s="109">
        <f t="shared" si="0"/>
        <v>1</v>
      </c>
      <c r="BG22" s="109">
        <f t="shared" si="0"/>
        <v>23</v>
      </c>
      <c r="BH22" s="113">
        <f t="shared" si="2"/>
        <v>89.5</v>
      </c>
      <c r="BI22" s="134">
        <f t="shared" si="3"/>
        <v>50</v>
      </c>
      <c r="BJ22" s="154"/>
      <c r="BK22" s="160">
        <v>12</v>
      </c>
      <c r="BL22" s="160">
        <v>9</v>
      </c>
      <c r="BM22" s="160">
        <v>15</v>
      </c>
      <c r="BN22" s="161">
        <v>14</v>
      </c>
      <c r="BO22" s="161"/>
      <c r="BP22" s="161"/>
      <c r="BQ22" s="163"/>
      <c r="BR22" s="688" t="s">
        <v>65</v>
      </c>
      <c r="BS22" s="689"/>
    </row>
    <row r="23" spans="1:71" s="20" customFormat="1" ht="16.5" thickTop="1" thickBot="1">
      <c r="A23" s="215">
        <v>9</v>
      </c>
      <c r="B23" s="366">
        <v>321205572</v>
      </c>
      <c r="C23" s="370" t="s">
        <v>668</v>
      </c>
      <c r="D23" s="98">
        <v>1.5</v>
      </c>
      <c r="E23" s="84">
        <v>3</v>
      </c>
      <c r="F23" s="89">
        <v>1</v>
      </c>
      <c r="G23" s="89">
        <v>2</v>
      </c>
      <c r="H23" s="90"/>
      <c r="I23" s="90"/>
      <c r="J23" s="133"/>
      <c r="K23" s="84">
        <v>4</v>
      </c>
      <c r="L23" s="84">
        <v>1</v>
      </c>
      <c r="M23" s="84">
        <v>2</v>
      </c>
      <c r="N23" s="84">
        <v>2</v>
      </c>
      <c r="O23" s="89"/>
      <c r="P23" s="89"/>
      <c r="Q23" s="133"/>
      <c r="R23" s="126">
        <v>1</v>
      </c>
      <c r="S23" s="84"/>
      <c r="T23" s="144">
        <v>0.5</v>
      </c>
      <c r="U23" s="126">
        <v>1</v>
      </c>
      <c r="V23" s="89"/>
      <c r="W23" s="89"/>
      <c r="X23" s="133"/>
      <c r="Y23" s="84"/>
      <c r="Z23" s="89"/>
      <c r="AA23" s="89"/>
      <c r="AB23" s="90"/>
      <c r="AC23" s="90"/>
      <c r="AD23" s="90"/>
      <c r="AE23" s="222">
        <v>1</v>
      </c>
      <c r="AF23" s="132"/>
      <c r="AG23" s="90"/>
      <c r="AH23" s="90"/>
      <c r="AI23" s="90"/>
      <c r="AJ23" s="144">
        <v>1</v>
      </c>
      <c r="AK23" s="223">
        <v>2</v>
      </c>
      <c r="AL23" s="90"/>
      <c r="AM23" s="224"/>
      <c r="AN23" s="90"/>
      <c r="AO23" s="90"/>
      <c r="AP23" s="90"/>
      <c r="AQ23" s="90"/>
      <c r="AR23" s="90"/>
      <c r="AS23" s="225">
        <v>14</v>
      </c>
      <c r="AT23" s="144">
        <v>6.5</v>
      </c>
      <c r="AU23" s="144">
        <v>6</v>
      </c>
      <c r="AV23" s="144">
        <v>4</v>
      </c>
      <c r="AW23" s="144">
        <v>9</v>
      </c>
      <c r="AX23" s="132"/>
      <c r="AY23" s="90"/>
      <c r="AZ23" s="133"/>
      <c r="BA23" s="109">
        <f t="shared" si="1"/>
        <v>13</v>
      </c>
      <c r="BB23" s="109">
        <f t="shared" si="0"/>
        <v>10</v>
      </c>
      <c r="BC23" s="109">
        <f t="shared" si="0"/>
        <v>7.5</v>
      </c>
      <c r="BD23" s="109">
        <f t="shared" si="0"/>
        <v>14</v>
      </c>
      <c r="BE23" s="109">
        <f t="shared" si="0"/>
        <v>1</v>
      </c>
      <c r="BF23" s="109">
        <f t="shared" si="0"/>
        <v>2</v>
      </c>
      <c r="BG23" s="109">
        <f t="shared" si="0"/>
        <v>15</v>
      </c>
      <c r="BH23" s="113">
        <f t="shared" si="2"/>
        <v>62.5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6.5" thickTop="1" thickBot="1">
      <c r="A24" s="215">
        <v>10</v>
      </c>
      <c r="B24" s="366">
        <v>321205647</v>
      </c>
      <c r="C24" s="370" t="s">
        <v>756</v>
      </c>
      <c r="D24" s="98">
        <v>2.5</v>
      </c>
      <c r="E24" s="98">
        <v>2</v>
      </c>
      <c r="F24" s="89">
        <v>2</v>
      </c>
      <c r="G24" s="89">
        <v>2</v>
      </c>
      <c r="H24" s="90"/>
      <c r="I24" s="90"/>
      <c r="J24" s="133"/>
      <c r="K24" s="84">
        <v>4</v>
      </c>
      <c r="L24" s="84">
        <v>1</v>
      </c>
      <c r="M24" s="84">
        <v>0</v>
      </c>
      <c r="N24" s="84">
        <v>2</v>
      </c>
      <c r="O24" s="89"/>
      <c r="P24" s="89"/>
      <c r="Q24" s="133"/>
      <c r="R24" s="126">
        <v>1</v>
      </c>
      <c r="S24" s="98"/>
      <c r="T24" s="126">
        <v>1</v>
      </c>
      <c r="U24" s="126">
        <v>1</v>
      </c>
      <c r="V24" s="89"/>
      <c r="W24" s="89"/>
      <c r="X24" s="133"/>
      <c r="Y24" s="84"/>
      <c r="Z24" s="89"/>
      <c r="AA24" s="89"/>
      <c r="AB24" s="90"/>
      <c r="AC24" s="90"/>
      <c r="AD24" s="90"/>
      <c r="AE24" s="222">
        <v>2</v>
      </c>
      <c r="AF24" s="132"/>
      <c r="AG24" s="90"/>
      <c r="AH24" s="90"/>
      <c r="AI24" s="90"/>
      <c r="AJ24" s="126">
        <v>1</v>
      </c>
      <c r="AK24" s="223">
        <v>1</v>
      </c>
      <c r="AL24" s="90"/>
      <c r="AM24" s="224"/>
      <c r="AN24" s="90"/>
      <c r="AO24" s="90"/>
      <c r="AP24" s="90"/>
      <c r="AQ24" s="90"/>
      <c r="AR24" s="90"/>
      <c r="AS24" s="225">
        <v>17</v>
      </c>
      <c r="AT24" s="144">
        <v>11</v>
      </c>
      <c r="AU24" s="144">
        <v>7.5</v>
      </c>
      <c r="AV24" s="144">
        <v>12</v>
      </c>
      <c r="AW24" s="144">
        <v>8.5</v>
      </c>
      <c r="AX24" s="132"/>
      <c r="AY24" s="90"/>
      <c r="AZ24" s="133"/>
      <c r="BA24" s="109">
        <f t="shared" si="1"/>
        <v>18.5</v>
      </c>
      <c r="BB24" s="109">
        <f t="shared" si="0"/>
        <v>10.5</v>
      </c>
      <c r="BC24" s="109">
        <f t="shared" si="0"/>
        <v>15</v>
      </c>
      <c r="BD24" s="109">
        <f t="shared" si="0"/>
        <v>13.5</v>
      </c>
      <c r="BE24" s="109">
        <f t="shared" si="0"/>
        <v>1</v>
      </c>
      <c r="BF24" s="109">
        <f t="shared" si="0"/>
        <v>1</v>
      </c>
      <c r="BG24" s="109">
        <f t="shared" si="0"/>
        <v>19</v>
      </c>
      <c r="BH24" s="113">
        <f t="shared" si="2"/>
        <v>78.5</v>
      </c>
      <c r="BI24" s="170">
        <f>SUM(BI16:BI22)</f>
        <v>100</v>
      </c>
      <c r="BJ24" s="171"/>
      <c r="BK24" s="172">
        <f>SUM(BK16:BK23)</f>
        <v>20</v>
      </c>
      <c r="BL24" s="172">
        <f t="shared" ref="BL24:BQ24" si="4">SUM(BL16:BL23)</f>
        <v>14</v>
      </c>
      <c r="BM24" s="172">
        <f t="shared" si="4"/>
        <v>20</v>
      </c>
      <c r="BN24" s="172">
        <f t="shared" si="4"/>
        <v>19</v>
      </c>
      <c r="BO24" s="172">
        <f t="shared" si="4"/>
        <v>1</v>
      </c>
      <c r="BP24" s="172">
        <f t="shared" si="4"/>
        <v>2</v>
      </c>
      <c r="BQ24" s="172">
        <f t="shared" si="4"/>
        <v>24</v>
      </c>
      <c r="BR24" s="692" t="s">
        <v>68</v>
      </c>
      <c r="BS24" s="693"/>
    </row>
    <row r="25" spans="1:71" s="20" customFormat="1" ht="16.5" thickTop="1" thickBot="1">
      <c r="A25" s="215">
        <v>11</v>
      </c>
      <c r="B25" s="366">
        <v>321205653</v>
      </c>
      <c r="C25" s="370" t="s">
        <v>757</v>
      </c>
      <c r="D25" s="98">
        <v>2.5</v>
      </c>
      <c r="E25" s="98">
        <v>3</v>
      </c>
      <c r="F25" s="89">
        <v>1</v>
      </c>
      <c r="G25" s="89">
        <v>2</v>
      </c>
      <c r="H25" s="90"/>
      <c r="I25" s="90"/>
      <c r="J25" s="133"/>
      <c r="K25" s="84">
        <v>3</v>
      </c>
      <c r="L25" s="84">
        <v>2</v>
      </c>
      <c r="M25" s="84">
        <v>2</v>
      </c>
      <c r="N25" s="84">
        <v>2</v>
      </c>
      <c r="O25" s="89"/>
      <c r="P25" s="89"/>
      <c r="Q25" s="133"/>
      <c r="R25" s="144">
        <v>0.5</v>
      </c>
      <c r="S25" s="98"/>
      <c r="T25" s="126">
        <v>1</v>
      </c>
      <c r="U25" s="144">
        <v>0.5</v>
      </c>
      <c r="V25" s="89"/>
      <c r="W25" s="89"/>
      <c r="X25" s="133"/>
      <c r="Y25" s="84"/>
      <c r="Z25" s="89"/>
      <c r="AA25" s="89"/>
      <c r="AB25" s="90"/>
      <c r="AC25" s="90"/>
      <c r="AD25" s="90"/>
      <c r="AE25" s="222">
        <v>2</v>
      </c>
      <c r="AF25" s="132"/>
      <c r="AG25" s="90"/>
      <c r="AH25" s="90"/>
      <c r="AI25" s="90"/>
      <c r="AJ25" s="144">
        <v>1</v>
      </c>
      <c r="AK25" s="223">
        <v>2</v>
      </c>
      <c r="AL25" s="90"/>
      <c r="AM25" s="224"/>
      <c r="AN25" s="90"/>
      <c r="AO25" s="90"/>
      <c r="AP25" s="90"/>
      <c r="AQ25" s="90"/>
      <c r="AR25" s="90"/>
      <c r="AS25" s="225">
        <v>14</v>
      </c>
      <c r="AT25" s="144">
        <v>8</v>
      </c>
      <c r="AU25" s="144">
        <v>6.5</v>
      </c>
      <c r="AV25" s="144">
        <v>10</v>
      </c>
      <c r="AW25" s="144">
        <v>10.5</v>
      </c>
      <c r="AX25" s="132"/>
      <c r="AY25" s="90"/>
      <c r="AZ25" s="133"/>
      <c r="BA25" s="109">
        <f t="shared" si="1"/>
        <v>14</v>
      </c>
      <c r="BB25" s="109">
        <f t="shared" si="0"/>
        <v>11.5</v>
      </c>
      <c r="BC25" s="109">
        <f t="shared" si="0"/>
        <v>14</v>
      </c>
      <c r="BD25" s="109">
        <f t="shared" si="0"/>
        <v>15</v>
      </c>
      <c r="BE25" s="109">
        <f t="shared" si="0"/>
        <v>1</v>
      </c>
      <c r="BF25" s="109">
        <f t="shared" si="0"/>
        <v>2</v>
      </c>
      <c r="BG25" s="109">
        <f t="shared" si="0"/>
        <v>16</v>
      </c>
      <c r="BH25" s="113">
        <f t="shared" si="2"/>
        <v>73.5</v>
      </c>
    </row>
    <row r="26" spans="1:71" s="20" customFormat="1" ht="16.5" thickTop="1" thickBot="1">
      <c r="A26" s="215">
        <v>12</v>
      </c>
      <c r="B26" s="366">
        <v>321205683</v>
      </c>
      <c r="C26" s="370" t="s">
        <v>758</v>
      </c>
      <c r="D26" s="98">
        <v>1.5</v>
      </c>
      <c r="E26" s="98">
        <v>2</v>
      </c>
      <c r="F26" s="89">
        <v>2</v>
      </c>
      <c r="G26" s="89">
        <v>2</v>
      </c>
      <c r="H26" s="90"/>
      <c r="I26" s="90"/>
      <c r="J26" s="133"/>
      <c r="K26" s="84">
        <v>4</v>
      </c>
      <c r="L26" s="84">
        <v>1</v>
      </c>
      <c r="M26" s="84">
        <v>1</v>
      </c>
      <c r="N26" s="84">
        <v>1</v>
      </c>
      <c r="O26" s="89"/>
      <c r="P26" s="89"/>
      <c r="Q26" s="133"/>
      <c r="R26" s="144">
        <v>0.5</v>
      </c>
      <c r="S26" s="98"/>
      <c r="T26" s="126">
        <v>1</v>
      </c>
      <c r="U26" s="126">
        <v>1</v>
      </c>
      <c r="V26" s="89"/>
      <c r="W26" s="89"/>
      <c r="X26" s="133"/>
      <c r="Y26" s="84"/>
      <c r="Z26" s="89"/>
      <c r="AA26" s="89"/>
      <c r="AB26" s="90"/>
      <c r="AC26" s="90"/>
      <c r="AD26" s="90"/>
      <c r="AE26" s="222">
        <v>3</v>
      </c>
      <c r="AF26" s="132"/>
      <c r="AG26" s="90"/>
      <c r="AH26" s="90"/>
      <c r="AI26" s="90"/>
      <c r="AJ26" s="126">
        <v>1</v>
      </c>
      <c r="AK26" s="223">
        <v>1</v>
      </c>
      <c r="AL26" s="90"/>
      <c r="AM26" s="224"/>
      <c r="AN26" s="90"/>
      <c r="AO26" s="90"/>
      <c r="AP26" s="90"/>
      <c r="AQ26" s="90"/>
      <c r="AR26" s="90"/>
      <c r="AS26" s="225">
        <v>13</v>
      </c>
      <c r="AT26" s="144">
        <v>8.5</v>
      </c>
      <c r="AU26" s="144">
        <v>8</v>
      </c>
      <c r="AV26" s="144">
        <v>12</v>
      </c>
      <c r="AW26" s="144">
        <v>10</v>
      </c>
      <c r="AX26" s="132"/>
      <c r="AY26" s="90"/>
      <c r="AZ26" s="133"/>
      <c r="BA26" s="109">
        <f t="shared" si="1"/>
        <v>14.5</v>
      </c>
      <c r="BB26" s="109">
        <f t="shared" si="0"/>
        <v>11</v>
      </c>
      <c r="BC26" s="109">
        <f t="shared" si="0"/>
        <v>16</v>
      </c>
      <c r="BD26" s="109">
        <f t="shared" si="0"/>
        <v>14</v>
      </c>
      <c r="BE26" s="109">
        <f t="shared" si="0"/>
        <v>1</v>
      </c>
      <c r="BF26" s="109">
        <f t="shared" si="0"/>
        <v>1</v>
      </c>
      <c r="BG26" s="109">
        <f t="shared" si="0"/>
        <v>16</v>
      </c>
      <c r="BH26" s="113">
        <f t="shared" si="2"/>
        <v>73.5</v>
      </c>
      <c r="BI26" s="694" t="s">
        <v>71</v>
      </c>
      <c r="BJ26" s="695"/>
      <c r="BK26" s="695"/>
      <c r="BL26" s="695"/>
      <c r="BM26" s="695"/>
      <c r="BN26" s="695"/>
      <c r="BO26" s="418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366">
        <v>322206057</v>
      </c>
      <c r="C27" s="370" t="s">
        <v>759</v>
      </c>
      <c r="D27" s="98">
        <v>3</v>
      </c>
      <c r="E27" s="84">
        <v>3</v>
      </c>
      <c r="F27" s="89">
        <v>2</v>
      </c>
      <c r="G27" s="89">
        <v>2</v>
      </c>
      <c r="H27" s="99"/>
      <c r="I27" s="99"/>
      <c r="J27" s="217"/>
      <c r="K27" s="84">
        <v>4</v>
      </c>
      <c r="L27" s="84">
        <v>2</v>
      </c>
      <c r="M27" s="84">
        <v>2</v>
      </c>
      <c r="N27" s="84">
        <v>2</v>
      </c>
      <c r="O27" s="89"/>
      <c r="P27" s="89"/>
      <c r="Q27" s="133"/>
      <c r="R27" s="144">
        <v>0.5</v>
      </c>
      <c r="S27" s="84"/>
      <c r="T27" s="144">
        <v>0.5</v>
      </c>
      <c r="U27" s="126">
        <v>1</v>
      </c>
      <c r="V27" s="89"/>
      <c r="W27" s="89"/>
      <c r="X27" s="133"/>
      <c r="Y27" s="84"/>
      <c r="Z27" s="89"/>
      <c r="AA27" s="89"/>
      <c r="AB27" s="90"/>
      <c r="AC27" s="90"/>
      <c r="AD27" s="90"/>
      <c r="AE27" s="222">
        <v>4</v>
      </c>
      <c r="AF27" s="132"/>
      <c r="AG27" s="90"/>
      <c r="AH27" s="90"/>
      <c r="AI27" s="90"/>
      <c r="AJ27" s="144">
        <v>1</v>
      </c>
      <c r="AK27" s="223">
        <v>2</v>
      </c>
      <c r="AL27" s="90"/>
      <c r="AM27" s="224"/>
      <c r="AN27" s="90"/>
      <c r="AO27" s="90"/>
      <c r="AP27" s="90"/>
      <c r="AQ27" s="90"/>
      <c r="AR27" s="90"/>
      <c r="AS27" s="225">
        <v>18</v>
      </c>
      <c r="AT27" s="144">
        <v>10</v>
      </c>
      <c r="AU27" s="144">
        <v>8.5</v>
      </c>
      <c r="AV27" s="144">
        <v>12</v>
      </c>
      <c r="AW27" s="144">
        <v>12.5</v>
      </c>
      <c r="AX27" s="132"/>
      <c r="AY27" s="90"/>
      <c r="AZ27" s="133"/>
      <c r="BA27" s="109">
        <f t="shared" si="1"/>
        <v>17.5</v>
      </c>
      <c r="BB27" s="109">
        <f t="shared" si="0"/>
        <v>13.5</v>
      </c>
      <c r="BC27" s="109">
        <f t="shared" si="0"/>
        <v>16.5</v>
      </c>
      <c r="BD27" s="109">
        <f t="shared" si="0"/>
        <v>17.5</v>
      </c>
      <c r="BE27" s="109">
        <f t="shared" si="0"/>
        <v>1</v>
      </c>
      <c r="BF27" s="109">
        <f t="shared" si="0"/>
        <v>2</v>
      </c>
      <c r="BG27" s="109">
        <f t="shared" si="0"/>
        <v>22</v>
      </c>
      <c r="BH27" s="113">
        <f t="shared" si="2"/>
        <v>90</v>
      </c>
      <c r="BI27" s="696"/>
      <c r="BJ27" s="697"/>
      <c r="BK27" s="697"/>
      <c r="BL27" s="697"/>
      <c r="BM27" s="697"/>
      <c r="BN27" s="697"/>
      <c r="BO27" s="419"/>
      <c r="BP27" s="697"/>
      <c r="BQ27" s="697"/>
      <c r="BR27" s="697"/>
      <c r="BS27" s="699"/>
    </row>
    <row r="28" spans="1:71" s="20" customFormat="1" ht="16.5" thickTop="1" thickBot="1">
      <c r="A28" s="215">
        <v>14</v>
      </c>
      <c r="B28" s="366">
        <v>322206058</v>
      </c>
      <c r="C28" s="370" t="s">
        <v>760</v>
      </c>
      <c r="D28" s="98">
        <v>3</v>
      </c>
      <c r="E28" s="84">
        <v>3</v>
      </c>
      <c r="F28" s="89">
        <v>2</v>
      </c>
      <c r="G28" s="89">
        <v>1</v>
      </c>
      <c r="H28" s="90"/>
      <c r="I28" s="90"/>
      <c r="J28" s="133"/>
      <c r="K28" s="84">
        <v>4</v>
      </c>
      <c r="L28" s="84">
        <v>2</v>
      </c>
      <c r="M28" s="84">
        <v>2</v>
      </c>
      <c r="N28" s="84">
        <v>2</v>
      </c>
      <c r="O28" s="89"/>
      <c r="P28" s="89"/>
      <c r="Q28" s="133"/>
      <c r="R28" s="126">
        <v>1</v>
      </c>
      <c r="S28" s="84"/>
      <c r="T28" s="126">
        <v>1</v>
      </c>
      <c r="U28" s="144">
        <v>0.5</v>
      </c>
      <c r="V28" s="89"/>
      <c r="W28" s="89"/>
      <c r="X28" s="133"/>
      <c r="Y28" s="84"/>
      <c r="Z28" s="89"/>
      <c r="AA28" s="89"/>
      <c r="AB28" s="90"/>
      <c r="AC28" s="90"/>
      <c r="AD28" s="90"/>
      <c r="AE28" s="222">
        <v>4</v>
      </c>
      <c r="AF28" s="132"/>
      <c r="AG28" s="90"/>
      <c r="AH28" s="90"/>
      <c r="AI28" s="90"/>
      <c r="AJ28" s="144">
        <v>1</v>
      </c>
      <c r="AK28" s="223">
        <v>2</v>
      </c>
      <c r="AL28" s="90"/>
      <c r="AM28" s="224"/>
      <c r="AN28" s="90"/>
      <c r="AO28" s="90"/>
      <c r="AP28" s="90"/>
      <c r="AQ28" s="90"/>
      <c r="AR28" s="90"/>
      <c r="AS28" s="225">
        <v>19</v>
      </c>
      <c r="AT28" s="144">
        <v>11.5</v>
      </c>
      <c r="AU28" s="144">
        <v>8.5</v>
      </c>
      <c r="AV28" s="144">
        <v>14</v>
      </c>
      <c r="AW28" s="144">
        <v>14</v>
      </c>
      <c r="AX28" s="132"/>
      <c r="AY28" s="90"/>
      <c r="AZ28" s="133"/>
      <c r="BA28" s="109">
        <f t="shared" si="1"/>
        <v>19.5</v>
      </c>
      <c r="BB28" s="109">
        <f t="shared" si="0"/>
        <v>13.5</v>
      </c>
      <c r="BC28" s="109">
        <f t="shared" si="0"/>
        <v>19</v>
      </c>
      <c r="BD28" s="109">
        <f t="shared" si="0"/>
        <v>17.5</v>
      </c>
      <c r="BE28" s="109">
        <f t="shared" si="0"/>
        <v>1</v>
      </c>
      <c r="BF28" s="109">
        <f t="shared" si="0"/>
        <v>2</v>
      </c>
      <c r="BG28" s="109">
        <f t="shared" si="0"/>
        <v>23</v>
      </c>
      <c r="BH28" s="113">
        <f t="shared" si="2"/>
        <v>95.5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6.5" thickTop="1" thickBot="1">
      <c r="A29" s="215">
        <v>15</v>
      </c>
      <c r="B29" s="366">
        <v>322235520</v>
      </c>
      <c r="C29" s="370" t="s">
        <v>761</v>
      </c>
      <c r="D29" s="98">
        <v>2.5</v>
      </c>
      <c r="E29" s="98">
        <v>2</v>
      </c>
      <c r="F29" s="89">
        <v>1</v>
      </c>
      <c r="G29" s="89">
        <v>1</v>
      </c>
      <c r="H29" s="90"/>
      <c r="I29" s="90"/>
      <c r="J29" s="133"/>
      <c r="K29" s="84">
        <v>2</v>
      </c>
      <c r="L29" s="84">
        <v>2</v>
      </c>
      <c r="M29" s="84">
        <v>1</v>
      </c>
      <c r="N29" s="84">
        <v>1</v>
      </c>
      <c r="O29" s="89"/>
      <c r="P29" s="89"/>
      <c r="Q29" s="133"/>
      <c r="R29" s="126">
        <v>1</v>
      </c>
      <c r="S29" s="98"/>
      <c r="T29" s="126">
        <v>1</v>
      </c>
      <c r="U29" s="126">
        <v>1</v>
      </c>
      <c r="V29" s="89"/>
      <c r="W29" s="89"/>
      <c r="X29" s="133"/>
      <c r="Y29" s="84"/>
      <c r="Z29" s="89"/>
      <c r="AA29" s="89"/>
      <c r="AB29" s="90"/>
      <c r="AC29" s="90"/>
      <c r="AD29" s="90"/>
      <c r="AE29" s="230">
        <v>2.5</v>
      </c>
      <c r="AF29" s="132"/>
      <c r="AG29" s="90"/>
      <c r="AH29" s="90"/>
      <c r="AI29" s="90"/>
      <c r="AJ29" s="144">
        <v>1</v>
      </c>
      <c r="AK29" s="223">
        <v>1</v>
      </c>
      <c r="AL29" s="90"/>
      <c r="AM29" s="224"/>
      <c r="AN29" s="90"/>
      <c r="AO29" s="90"/>
      <c r="AP29" s="90"/>
      <c r="AQ29" s="90"/>
      <c r="AR29" s="90"/>
      <c r="AS29" s="225">
        <v>17</v>
      </c>
      <c r="AT29" s="144">
        <v>5.5</v>
      </c>
      <c r="AU29" s="144">
        <v>4</v>
      </c>
      <c r="AV29" s="144">
        <v>7.5</v>
      </c>
      <c r="AW29" s="144">
        <v>7.5</v>
      </c>
      <c r="AX29" s="132"/>
      <c r="AY29" s="90"/>
      <c r="AZ29" s="133"/>
      <c r="BA29" s="109">
        <f t="shared" si="1"/>
        <v>11</v>
      </c>
      <c r="BB29" s="109">
        <f t="shared" si="0"/>
        <v>8</v>
      </c>
      <c r="BC29" s="109">
        <f t="shared" si="0"/>
        <v>10.5</v>
      </c>
      <c r="BD29" s="109">
        <f t="shared" si="0"/>
        <v>10.5</v>
      </c>
      <c r="BE29" s="109">
        <f t="shared" si="0"/>
        <v>1</v>
      </c>
      <c r="BF29" s="109">
        <f t="shared" si="0"/>
        <v>1</v>
      </c>
      <c r="BG29" s="109">
        <f t="shared" si="0"/>
        <v>19.5</v>
      </c>
      <c r="BH29" s="113">
        <f t="shared" si="2"/>
        <v>61.5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16.5" thickTop="1" thickBot="1">
      <c r="A30" s="215">
        <v>16</v>
      </c>
      <c r="B30" s="366">
        <v>331202616</v>
      </c>
      <c r="C30" s="370" t="s">
        <v>762</v>
      </c>
      <c r="D30" s="98">
        <v>3</v>
      </c>
      <c r="E30" s="98">
        <v>3</v>
      </c>
      <c r="F30" s="89">
        <v>2</v>
      </c>
      <c r="G30" s="89">
        <v>1</v>
      </c>
      <c r="H30" s="90"/>
      <c r="I30" s="90"/>
      <c r="J30" s="133"/>
      <c r="K30" s="84">
        <v>3</v>
      </c>
      <c r="L30" s="84">
        <v>1</v>
      </c>
      <c r="M30" s="84">
        <v>1</v>
      </c>
      <c r="N30" s="84">
        <v>2</v>
      </c>
      <c r="O30" s="89"/>
      <c r="P30" s="89"/>
      <c r="Q30" s="133"/>
      <c r="R30" s="126">
        <v>1</v>
      </c>
      <c r="S30" s="98"/>
      <c r="T30" s="126">
        <v>1</v>
      </c>
      <c r="U30" s="126">
        <v>1</v>
      </c>
      <c r="V30" s="89"/>
      <c r="W30" s="89"/>
      <c r="X30" s="133"/>
      <c r="Y30" s="84"/>
      <c r="Z30" s="89"/>
      <c r="AA30" s="89"/>
      <c r="AB30" s="90"/>
      <c r="AC30" s="90"/>
      <c r="AD30" s="90"/>
      <c r="AE30" s="222">
        <v>2</v>
      </c>
      <c r="AF30" s="132"/>
      <c r="AG30" s="90"/>
      <c r="AH30" s="90"/>
      <c r="AI30" s="90"/>
      <c r="AJ30" s="126">
        <v>1</v>
      </c>
      <c r="AK30" s="223">
        <v>1.5</v>
      </c>
      <c r="AL30" s="90"/>
      <c r="AM30" s="224"/>
      <c r="AN30" s="90"/>
      <c r="AO30" s="90"/>
      <c r="AP30" s="90"/>
      <c r="AQ30" s="90"/>
      <c r="AR30" s="90"/>
      <c r="AS30" s="225">
        <v>18</v>
      </c>
      <c r="AT30" s="144">
        <v>9.5</v>
      </c>
      <c r="AU30" s="144">
        <v>7</v>
      </c>
      <c r="AV30" s="144">
        <v>7</v>
      </c>
      <c r="AW30" s="144">
        <v>10</v>
      </c>
      <c r="AX30" s="132"/>
      <c r="AY30" s="90"/>
      <c r="AZ30" s="133"/>
      <c r="BA30" s="109">
        <f t="shared" si="1"/>
        <v>16.5</v>
      </c>
      <c r="BB30" s="109">
        <f t="shared" si="0"/>
        <v>11</v>
      </c>
      <c r="BC30" s="109">
        <f t="shared" si="0"/>
        <v>11</v>
      </c>
      <c r="BD30" s="109">
        <f t="shared" si="0"/>
        <v>14</v>
      </c>
      <c r="BE30" s="109">
        <f t="shared" si="0"/>
        <v>1</v>
      </c>
      <c r="BF30" s="109">
        <f t="shared" si="0"/>
        <v>1.5</v>
      </c>
      <c r="BG30" s="109">
        <f t="shared" si="0"/>
        <v>20</v>
      </c>
      <c r="BH30" s="113">
        <f t="shared" si="2"/>
        <v>75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16.5" thickTop="1" thickBot="1">
      <c r="A31" s="215">
        <v>17</v>
      </c>
      <c r="B31" s="366">
        <v>331202620</v>
      </c>
      <c r="C31" s="370" t="s">
        <v>763</v>
      </c>
      <c r="D31" s="98">
        <v>3</v>
      </c>
      <c r="E31" s="98">
        <v>3</v>
      </c>
      <c r="F31" s="89">
        <v>2</v>
      </c>
      <c r="G31" s="89">
        <v>1</v>
      </c>
      <c r="H31" s="90"/>
      <c r="I31" s="90"/>
      <c r="J31" s="133"/>
      <c r="K31" s="84">
        <v>4</v>
      </c>
      <c r="L31" s="84">
        <v>2</v>
      </c>
      <c r="M31" s="84">
        <v>1</v>
      </c>
      <c r="N31" s="84">
        <v>2</v>
      </c>
      <c r="O31" s="89"/>
      <c r="P31" s="89"/>
      <c r="Q31" s="133"/>
      <c r="R31" s="126">
        <v>1</v>
      </c>
      <c r="S31" s="98"/>
      <c r="T31" s="126">
        <v>1</v>
      </c>
      <c r="U31" s="126">
        <v>1</v>
      </c>
      <c r="V31" s="89"/>
      <c r="W31" s="89"/>
      <c r="X31" s="133"/>
      <c r="Y31" s="84"/>
      <c r="Z31" s="89"/>
      <c r="AA31" s="89"/>
      <c r="AB31" s="90"/>
      <c r="AC31" s="90"/>
      <c r="AD31" s="90"/>
      <c r="AE31" s="222">
        <v>2.5</v>
      </c>
      <c r="AF31" s="132"/>
      <c r="AG31" s="90"/>
      <c r="AH31" s="90"/>
      <c r="AI31" s="90"/>
      <c r="AJ31" s="126">
        <v>1</v>
      </c>
      <c r="AK31" s="223">
        <v>2</v>
      </c>
      <c r="AL31" s="90"/>
      <c r="AM31" s="224"/>
      <c r="AN31" s="90"/>
      <c r="AO31" s="90"/>
      <c r="AP31" s="90"/>
      <c r="AQ31" s="90"/>
      <c r="AR31" s="90"/>
      <c r="AS31" s="225">
        <v>16</v>
      </c>
      <c r="AT31" s="144">
        <v>10</v>
      </c>
      <c r="AU31" s="144">
        <v>7</v>
      </c>
      <c r="AV31" s="144">
        <v>11.5</v>
      </c>
      <c r="AW31" s="144">
        <v>11</v>
      </c>
      <c r="AX31" s="132"/>
      <c r="AY31" s="90"/>
      <c r="AZ31" s="133"/>
      <c r="BA31" s="109">
        <f t="shared" si="1"/>
        <v>18</v>
      </c>
      <c r="BB31" s="109">
        <f t="shared" si="1"/>
        <v>12</v>
      </c>
      <c r="BC31" s="109">
        <f t="shared" si="1"/>
        <v>15.5</v>
      </c>
      <c r="BD31" s="109">
        <f t="shared" si="1"/>
        <v>15</v>
      </c>
      <c r="BE31" s="109">
        <f t="shared" si="1"/>
        <v>1</v>
      </c>
      <c r="BF31" s="109">
        <f t="shared" si="1"/>
        <v>2</v>
      </c>
      <c r="BG31" s="109">
        <f t="shared" si="1"/>
        <v>18.5</v>
      </c>
      <c r="BH31" s="113">
        <f t="shared" si="2"/>
        <v>82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16.5" thickTop="1" thickBot="1">
      <c r="A32" s="215">
        <v>18</v>
      </c>
      <c r="B32" s="366">
        <v>331202668</v>
      </c>
      <c r="C32" s="370" t="s">
        <v>764</v>
      </c>
      <c r="D32" s="98">
        <v>3</v>
      </c>
      <c r="E32" s="84">
        <v>3</v>
      </c>
      <c r="F32" s="89">
        <v>1</v>
      </c>
      <c r="G32" s="89">
        <v>2</v>
      </c>
      <c r="H32" s="99"/>
      <c r="I32" s="99"/>
      <c r="J32" s="217"/>
      <c r="K32" s="84">
        <v>4</v>
      </c>
      <c r="L32" s="84">
        <v>2</v>
      </c>
      <c r="M32" s="84">
        <v>2</v>
      </c>
      <c r="N32" s="84">
        <v>2</v>
      </c>
      <c r="O32" s="89"/>
      <c r="P32" s="89"/>
      <c r="Q32" s="133"/>
      <c r="R32" s="126">
        <v>1</v>
      </c>
      <c r="S32" s="84"/>
      <c r="T32" s="126">
        <v>1</v>
      </c>
      <c r="U32" s="126">
        <v>1</v>
      </c>
      <c r="V32" s="89"/>
      <c r="W32" s="89"/>
      <c r="X32" s="133"/>
      <c r="Y32" s="84"/>
      <c r="Z32" s="89"/>
      <c r="AA32" s="89"/>
      <c r="AB32" s="90"/>
      <c r="AC32" s="90"/>
      <c r="AD32" s="90"/>
      <c r="AE32" s="222">
        <v>3</v>
      </c>
      <c r="AF32" s="132"/>
      <c r="AG32" s="90"/>
      <c r="AH32" s="90"/>
      <c r="AI32" s="90"/>
      <c r="AJ32" s="126">
        <v>1</v>
      </c>
      <c r="AK32" s="223">
        <v>2</v>
      </c>
      <c r="AL32" s="90"/>
      <c r="AM32" s="224"/>
      <c r="AN32" s="90"/>
      <c r="AO32" s="90"/>
      <c r="AP32" s="90"/>
      <c r="AQ32" s="90"/>
      <c r="AR32" s="90"/>
      <c r="AS32" s="225">
        <v>20</v>
      </c>
      <c r="AT32" s="144">
        <v>10.5</v>
      </c>
      <c r="AU32" s="144">
        <v>7</v>
      </c>
      <c r="AV32" s="144">
        <v>12</v>
      </c>
      <c r="AW32" s="144">
        <v>11</v>
      </c>
      <c r="AX32" s="132"/>
      <c r="AY32" s="90"/>
      <c r="AZ32" s="133"/>
      <c r="BA32" s="109">
        <f t="shared" si="1"/>
        <v>18.5</v>
      </c>
      <c r="BB32" s="109">
        <f t="shared" si="1"/>
        <v>12</v>
      </c>
      <c r="BC32" s="109">
        <f t="shared" si="1"/>
        <v>16</v>
      </c>
      <c r="BD32" s="109">
        <f t="shared" si="1"/>
        <v>16</v>
      </c>
      <c r="BE32" s="109">
        <f t="shared" si="1"/>
        <v>1</v>
      </c>
      <c r="BF32" s="109">
        <f t="shared" si="1"/>
        <v>2</v>
      </c>
      <c r="BG32" s="109">
        <f t="shared" si="1"/>
        <v>23</v>
      </c>
      <c r="BH32" s="113">
        <f t="shared" si="2"/>
        <v>88.5</v>
      </c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2" s="20" customFormat="1" ht="16.5" thickTop="1" thickBot="1">
      <c r="A33" s="215">
        <v>19</v>
      </c>
      <c r="B33" s="366">
        <v>331203423</v>
      </c>
      <c r="C33" s="370" t="s">
        <v>765</v>
      </c>
      <c r="D33" s="98">
        <v>2.5</v>
      </c>
      <c r="E33" s="84">
        <v>3</v>
      </c>
      <c r="F33" s="89">
        <v>1</v>
      </c>
      <c r="G33" s="89">
        <v>1</v>
      </c>
      <c r="H33" s="90"/>
      <c r="I33" s="90"/>
      <c r="J33" s="133"/>
      <c r="K33" s="84">
        <v>2</v>
      </c>
      <c r="L33" s="84">
        <v>1</v>
      </c>
      <c r="M33" s="84">
        <v>1</v>
      </c>
      <c r="N33" s="84">
        <v>1</v>
      </c>
      <c r="O33" s="89"/>
      <c r="P33" s="89"/>
      <c r="Q33" s="133"/>
      <c r="R33" s="126">
        <v>1</v>
      </c>
      <c r="S33" s="84"/>
      <c r="T33" s="126">
        <v>1</v>
      </c>
      <c r="U33" s="144">
        <v>0.5</v>
      </c>
      <c r="V33" s="89"/>
      <c r="W33" s="89"/>
      <c r="X33" s="133"/>
      <c r="Y33" s="84"/>
      <c r="Z33" s="89"/>
      <c r="AA33" s="89"/>
      <c r="AB33" s="90"/>
      <c r="AC33" s="90"/>
      <c r="AD33" s="90"/>
      <c r="AE33" s="222">
        <v>1</v>
      </c>
      <c r="AF33" s="132"/>
      <c r="AG33" s="90"/>
      <c r="AH33" s="90"/>
      <c r="AI33" s="90"/>
      <c r="AJ33" s="126">
        <v>1</v>
      </c>
      <c r="AK33" s="223">
        <v>2</v>
      </c>
      <c r="AL33" s="90"/>
      <c r="AM33" s="224"/>
      <c r="AN33" s="90"/>
      <c r="AO33" s="90"/>
      <c r="AP33" s="90"/>
      <c r="AQ33" s="90"/>
      <c r="AR33" s="90"/>
      <c r="AS33" s="225">
        <v>17</v>
      </c>
      <c r="AT33" s="144">
        <v>6.5</v>
      </c>
      <c r="AU33" s="144">
        <v>6.5</v>
      </c>
      <c r="AV33" s="144">
        <v>7</v>
      </c>
      <c r="AW33" s="144">
        <v>7.5</v>
      </c>
      <c r="AX33" s="132"/>
      <c r="AY33" s="90"/>
      <c r="AZ33" s="133"/>
      <c r="BA33" s="109">
        <f t="shared" si="1"/>
        <v>12</v>
      </c>
      <c r="BB33" s="109">
        <f t="shared" si="1"/>
        <v>10.5</v>
      </c>
      <c r="BC33" s="109">
        <f t="shared" si="1"/>
        <v>10</v>
      </c>
      <c r="BD33" s="109">
        <f t="shared" si="1"/>
        <v>10</v>
      </c>
      <c r="BE33" s="109">
        <f t="shared" si="1"/>
        <v>1</v>
      </c>
      <c r="BF33" s="109">
        <f t="shared" si="1"/>
        <v>2</v>
      </c>
      <c r="BG33" s="109">
        <f t="shared" si="1"/>
        <v>18</v>
      </c>
      <c r="BH33" s="113">
        <f t="shared" si="2"/>
        <v>63.5</v>
      </c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2" s="20" customFormat="1" ht="16.5" thickTop="1" thickBot="1">
      <c r="A34" s="215">
        <v>20</v>
      </c>
      <c r="B34" s="366">
        <v>331203458</v>
      </c>
      <c r="C34" s="370" t="s">
        <v>766</v>
      </c>
      <c r="D34" s="98">
        <v>3</v>
      </c>
      <c r="E34" s="98">
        <v>3</v>
      </c>
      <c r="F34" s="89">
        <v>2</v>
      </c>
      <c r="G34" s="89">
        <v>2</v>
      </c>
      <c r="H34" s="90"/>
      <c r="I34" s="90"/>
      <c r="J34" s="133"/>
      <c r="K34" s="84">
        <v>4</v>
      </c>
      <c r="L34" s="84">
        <v>2</v>
      </c>
      <c r="M34" s="84">
        <v>1</v>
      </c>
      <c r="N34" s="84">
        <v>2</v>
      </c>
      <c r="O34" s="89"/>
      <c r="P34" s="89"/>
      <c r="Q34" s="133"/>
      <c r="R34" s="126">
        <v>1</v>
      </c>
      <c r="S34" s="98"/>
      <c r="T34" s="126">
        <v>1</v>
      </c>
      <c r="U34" s="126">
        <v>1</v>
      </c>
      <c r="V34" s="89"/>
      <c r="W34" s="89"/>
      <c r="X34" s="133"/>
      <c r="Y34" s="84"/>
      <c r="Z34" s="89"/>
      <c r="AA34" s="89"/>
      <c r="AB34" s="90"/>
      <c r="AC34" s="90"/>
      <c r="AD34" s="90"/>
      <c r="AE34" s="222">
        <v>3</v>
      </c>
      <c r="AF34" s="132"/>
      <c r="AG34" s="90"/>
      <c r="AH34" s="90"/>
      <c r="AI34" s="90"/>
      <c r="AJ34" s="126">
        <v>1</v>
      </c>
      <c r="AK34" s="223">
        <v>2</v>
      </c>
      <c r="AL34" s="90"/>
      <c r="AM34" s="224"/>
      <c r="AN34" s="90"/>
      <c r="AO34" s="90"/>
      <c r="AP34" s="90"/>
      <c r="AQ34" s="90"/>
      <c r="AR34" s="90"/>
      <c r="AS34" s="225">
        <v>18</v>
      </c>
      <c r="AT34" s="144">
        <v>12</v>
      </c>
      <c r="AU34" s="144">
        <v>7.5</v>
      </c>
      <c r="AV34" s="144">
        <v>9.5</v>
      </c>
      <c r="AW34" s="144">
        <v>13.5</v>
      </c>
      <c r="AX34" s="132"/>
      <c r="AY34" s="90"/>
      <c r="AZ34" s="133"/>
      <c r="BA34" s="109">
        <f t="shared" si="1"/>
        <v>20</v>
      </c>
      <c r="BB34" s="109">
        <f t="shared" si="1"/>
        <v>12.5</v>
      </c>
      <c r="BC34" s="109">
        <f t="shared" si="1"/>
        <v>13.5</v>
      </c>
      <c r="BD34" s="109">
        <f t="shared" si="1"/>
        <v>18.5</v>
      </c>
      <c r="BE34" s="109">
        <f t="shared" si="1"/>
        <v>1</v>
      </c>
      <c r="BF34" s="109">
        <f t="shared" si="1"/>
        <v>2</v>
      </c>
      <c r="BG34" s="109">
        <f t="shared" si="1"/>
        <v>21</v>
      </c>
      <c r="BH34" s="113">
        <f t="shared" si="2"/>
        <v>88.5</v>
      </c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2" s="20" customFormat="1" ht="16.5" thickTop="1" thickBot="1">
      <c r="A35" s="215">
        <v>21</v>
      </c>
      <c r="B35" s="366">
        <v>331203517</v>
      </c>
      <c r="C35" s="370" t="s">
        <v>767</v>
      </c>
      <c r="D35" s="98">
        <v>3</v>
      </c>
      <c r="E35" s="98">
        <v>3</v>
      </c>
      <c r="F35" s="89">
        <v>2</v>
      </c>
      <c r="G35" s="89">
        <v>2</v>
      </c>
      <c r="H35" s="90"/>
      <c r="I35" s="90"/>
      <c r="J35" s="133"/>
      <c r="K35" s="84">
        <v>3</v>
      </c>
      <c r="L35" s="84">
        <v>1</v>
      </c>
      <c r="M35" s="84">
        <v>0</v>
      </c>
      <c r="N35" s="84">
        <v>2</v>
      </c>
      <c r="O35" s="89"/>
      <c r="P35" s="89"/>
      <c r="Q35" s="133"/>
      <c r="R35" s="126">
        <v>1</v>
      </c>
      <c r="S35" s="98"/>
      <c r="T35" s="126">
        <v>1</v>
      </c>
      <c r="U35" s="126">
        <v>1</v>
      </c>
      <c r="V35" s="89"/>
      <c r="W35" s="89"/>
      <c r="X35" s="133"/>
      <c r="Y35" s="84"/>
      <c r="Z35" s="89"/>
      <c r="AA35" s="89"/>
      <c r="AB35" s="90"/>
      <c r="AC35" s="90"/>
      <c r="AD35" s="90"/>
      <c r="AE35" s="230">
        <v>3.5</v>
      </c>
      <c r="AF35" s="132"/>
      <c r="AG35" s="90"/>
      <c r="AH35" s="90"/>
      <c r="AI35" s="90"/>
      <c r="AJ35" s="126">
        <v>1</v>
      </c>
      <c r="AK35" s="223">
        <v>2</v>
      </c>
      <c r="AL35" s="90"/>
      <c r="AM35" s="224"/>
      <c r="AN35" s="90"/>
      <c r="AO35" s="90"/>
      <c r="AP35" s="90"/>
      <c r="AQ35" s="90"/>
      <c r="AR35" s="90"/>
      <c r="AS35" s="225">
        <v>18</v>
      </c>
      <c r="AT35" s="144">
        <v>11</v>
      </c>
      <c r="AU35" s="144">
        <v>7.5</v>
      </c>
      <c r="AV35" s="144">
        <v>11.5</v>
      </c>
      <c r="AW35" s="144">
        <v>11</v>
      </c>
      <c r="AX35" s="132"/>
      <c r="AY35" s="90"/>
      <c r="AZ35" s="133"/>
      <c r="BA35" s="109">
        <f t="shared" si="1"/>
        <v>18</v>
      </c>
      <c r="BB35" s="109">
        <f t="shared" si="1"/>
        <v>11.5</v>
      </c>
      <c r="BC35" s="109">
        <f t="shared" si="1"/>
        <v>14.5</v>
      </c>
      <c r="BD35" s="109">
        <f t="shared" si="1"/>
        <v>16</v>
      </c>
      <c r="BE35" s="109">
        <f t="shared" si="1"/>
        <v>1</v>
      </c>
      <c r="BF35" s="109">
        <f t="shared" si="1"/>
        <v>2</v>
      </c>
      <c r="BG35" s="109">
        <f t="shared" si="1"/>
        <v>21.5</v>
      </c>
      <c r="BH35" s="113">
        <f t="shared" si="2"/>
        <v>84.5</v>
      </c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2" s="20" customFormat="1" ht="16.5" thickTop="1" thickBot="1">
      <c r="A36" s="215">
        <v>22</v>
      </c>
      <c r="B36" s="366">
        <v>331203769</v>
      </c>
      <c r="C36" s="370" t="s">
        <v>768</v>
      </c>
      <c r="D36" s="98">
        <v>2.5</v>
      </c>
      <c r="E36" s="98">
        <v>3</v>
      </c>
      <c r="F36" s="89">
        <v>1</v>
      </c>
      <c r="G36" s="89">
        <v>1.5</v>
      </c>
      <c r="H36" s="90"/>
      <c r="I36" s="90"/>
      <c r="J36" s="133"/>
      <c r="K36" s="84">
        <v>3</v>
      </c>
      <c r="L36" s="84">
        <v>2</v>
      </c>
      <c r="M36" s="84">
        <v>1</v>
      </c>
      <c r="N36" s="84">
        <v>2</v>
      </c>
      <c r="O36" s="89"/>
      <c r="P36" s="89"/>
      <c r="Q36" s="133"/>
      <c r="R36" s="126">
        <v>1</v>
      </c>
      <c r="S36" s="98"/>
      <c r="T36" s="126">
        <v>1</v>
      </c>
      <c r="U36" s="126">
        <v>1</v>
      </c>
      <c r="V36" s="89"/>
      <c r="W36" s="89"/>
      <c r="X36" s="133"/>
      <c r="Y36" s="84"/>
      <c r="Z36" s="89"/>
      <c r="AA36" s="89"/>
      <c r="AB36" s="90"/>
      <c r="AC36" s="90"/>
      <c r="AD36" s="90"/>
      <c r="AE36" s="230">
        <v>2.5</v>
      </c>
      <c r="AF36" s="132"/>
      <c r="AG36" s="90"/>
      <c r="AH36" s="90"/>
      <c r="AI36" s="90"/>
      <c r="AJ36" s="126">
        <v>1</v>
      </c>
      <c r="AK36" s="223">
        <v>2</v>
      </c>
      <c r="AL36" s="90"/>
      <c r="AM36" s="224"/>
      <c r="AN36" s="90"/>
      <c r="AO36" s="90"/>
      <c r="AP36" s="90"/>
      <c r="AQ36" s="90"/>
      <c r="AR36" s="90"/>
      <c r="AS36" s="225">
        <v>15</v>
      </c>
      <c r="AT36" s="144">
        <v>8</v>
      </c>
      <c r="AU36" s="144">
        <v>6.5</v>
      </c>
      <c r="AV36" s="144">
        <v>11</v>
      </c>
      <c r="AW36" s="144">
        <v>12</v>
      </c>
      <c r="AX36" s="132"/>
      <c r="AY36" s="90"/>
      <c r="AZ36" s="133"/>
      <c r="BA36" s="109">
        <f t="shared" si="1"/>
        <v>14.5</v>
      </c>
      <c r="BB36" s="109">
        <f t="shared" si="1"/>
        <v>11.5</v>
      </c>
      <c r="BC36" s="109">
        <f t="shared" si="1"/>
        <v>14</v>
      </c>
      <c r="BD36" s="109">
        <f t="shared" si="1"/>
        <v>16.5</v>
      </c>
      <c r="BE36" s="109">
        <f t="shared" si="1"/>
        <v>1</v>
      </c>
      <c r="BF36" s="109">
        <f t="shared" si="1"/>
        <v>2</v>
      </c>
      <c r="BG36" s="109">
        <f t="shared" si="1"/>
        <v>17.5</v>
      </c>
      <c r="BH36" s="113">
        <f t="shared" si="2"/>
        <v>77</v>
      </c>
      <c r="BI36" s="677"/>
      <c r="BJ36" s="678"/>
      <c r="BK36" s="678"/>
      <c r="BL36" s="678"/>
      <c r="BM36" s="678"/>
      <c r="BN36" s="678"/>
      <c r="BO36" s="678"/>
      <c r="BP36" s="678"/>
      <c r="BQ36" s="678"/>
      <c r="BR36" s="678"/>
      <c r="BS36" s="679"/>
      <c r="BT36" s="185"/>
    </row>
    <row r="37" spans="1:72" s="20" customFormat="1" ht="16.5" thickTop="1" thickBot="1">
      <c r="A37" s="215">
        <v>23</v>
      </c>
      <c r="B37" s="366">
        <v>331204869</v>
      </c>
      <c r="C37" s="370" t="s">
        <v>769</v>
      </c>
      <c r="D37" s="98">
        <v>2.5</v>
      </c>
      <c r="E37" s="84">
        <v>2.5</v>
      </c>
      <c r="F37" s="89">
        <v>1</v>
      </c>
      <c r="G37" s="89">
        <v>1</v>
      </c>
      <c r="H37" s="99"/>
      <c r="I37" s="99"/>
      <c r="J37" s="217"/>
      <c r="K37" s="84">
        <v>3</v>
      </c>
      <c r="L37" s="84">
        <v>2</v>
      </c>
      <c r="M37" s="84">
        <v>1</v>
      </c>
      <c r="N37" s="84">
        <v>2</v>
      </c>
      <c r="O37" s="89"/>
      <c r="P37" s="89"/>
      <c r="Q37" s="133"/>
      <c r="R37" s="126">
        <v>1</v>
      </c>
      <c r="S37" s="84"/>
      <c r="T37" s="126">
        <v>1</v>
      </c>
      <c r="U37" s="126">
        <v>1</v>
      </c>
      <c r="V37" s="89"/>
      <c r="W37" s="89"/>
      <c r="X37" s="133"/>
      <c r="Y37" s="84"/>
      <c r="Z37" s="89"/>
      <c r="AA37" s="89"/>
      <c r="AB37" s="90"/>
      <c r="AC37" s="90"/>
      <c r="AD37" s="90"/>
      <c r="AE37" s="222">
        <v>2</v>
      </c>
      <c r="AF37" s="132"/>
      <c r="AG37" s="90"/>
      <c r="AH37" s="90"/>
      <c r="AI37" s="90"/>
      <c r="AJ37" s="126">
        <v>1</v>
      </c>
      <c r="AK37" s="223">
        <v>1</v>
      </c>
      <c r="AL37" s="90"/>
      <c r="AM37" s="224"/>
      <c r="AN37" s="90"/>
      <c r="AO37" s="90"/>
      <c r="AP37" s="90"/>
      <c r="AQ37" s="90"/>
      <c r="AR37" s="90"/>
      <c r="AS37" s="225">
        <v>14</v>
      </c>
      <c r="AT37" s="144">
        <v>7.5</v>
      </c>
      <c r="AU37" s="144">
        <v>6.5</v>
      </c>
      <c r="AV37" s="144">
        <v>5.5</v>
      </c>
      <c r="AW37" s="144">
        <v>10.5</v>
      </c>
      <c r="AX37" s="132"/>
      <c r="AY37" s="90"/>
      <c r="AZ37" s="133"/>
      <c r="BA37" s="109">
        <f t="shared" si="1"/>
        <v>14</v>
      </c>
      <c r="BB37" s="109">
        <f t="shared" si="1"/>
        <v>11</v>
      </c>
      <c r="BC37" s="109">
        <f t="shared" si="1"/>
        <v>8.5</v>
      </c>
      <c r="BD37" s="109">
        <f t="shared" si="1"/>
        <v>14.5</v>
      </c>
      <c r="BE37" s="109">
        <f t="shared" si="1"/>
        <v>1</v>
      </c>
      <c r="BF37" s="109">
        <f t="shared" si="1"/>
        <v>1</v>
      </c>
      <c r="BG37" s="109">
        <f t="shared" si="1"/>
        <v>16</v>
      </c>
      <c r="BH37" s="113">
        <f t="shared" si="2"/>
        <v>66</v>
      </c>
      <c r="BI37" s="677"/>
      <c r="BJ37" s="678"/>
      <c r="BK37" s="678"/>
      <c r="BL37" s="678"/>
      <c r="BM37" s="678"/>
      <c r="BN37" s="678"/>
      <c r="BO37" s="678"/>
      <c r="BP37" s="678"/>
      <c r="BQ37" s="678"/>
      <c r="BR37" s="678"/>
      <c r="BS37" s="679"/>
      <c r="BT37" s="185"/>
    </row>
    <row r="38" spans="1:72" s="20" customFormat="1" ht="16.5" thickTop="1" thickBot="1">
      <c r="A38" s="215">
        <v>24</v>
      </c>
      <c r="B38" s="366">
        <v>332211537</v>
      </c>
      <c r="C38" s="370" t="s">
        <v>420</v>
      </c>
      <c r="D38" s="98">
        <v>3</v>
      </c>
      <c r="E38" s="84">
        <v>3</v>
      </c>
      <c r="F38" s="89">
        <v>1</v>
      </c>
      <c r="G38" s="89">
        <v>1</v>
      </c>
      <c r="H38" s="90"/>
      <c r="I38" s="90"/>
      <c r="J38" s="133"/>
      <c r="K38" s="84">
        <v>1</v>
      </c>
      <c r="L38" s="84">
        <v>0</v>
      </c>
      <c r="M38" s="84">
        <v>1</v>
      </c>
      <c r="N38" s="84">
        <v>1</v>
      </c>
      <c r="O38" s="89"/>
      <c r="P38" s="89"/>
      <c r="Q38" s="133"/>
      <c r="R38" s="126">
        <v>1</v>
      </c>
      <c r="S38" s="84"/>
      <c r="T38" s="126">
        <v>1</v>
      </c>
      <c r="U38" s="126">
        <v>1</v>
      </c>
      <c r="V38" s="89"/>
      <c r="W38" s="89"/>
      <c r="X38" s="133"/>
      <c r="Y38" s="84"/>
      <c r="Z38" s="89"/>
      <c r="AA38" s="89"/>
      <c r="AB38" s="90"/>
      <c r="AC38" s="90"/>
      <c r="AD38" s="90"/>
      <c r="AE38" s="222">
        <v>2</v>
      </c>
      <c r="AF38" s="132"/>
      <c r="AG38" s="90"/>
      <c r="AH38" s="90"/>
      <c r="AI38" s="90"/>
      <c r="AJ38" s="126">
        <v>1</v>
      </c>
      <c r="AK38" s="144">
        <v>1.5</v>
      </c>
      <c r="AL38" s="90"/>
      <c r="AM38" s="224"/>
      <c r="AN38" s="90"/>
      <c r="AO38" s="90"/>
      <c r="AP38" s="90"/>
      <c r="AQ38" s="90"/>
      <c r="AR38" s="90"/>
      <c r="AS38" s="225">
        <v>13</v>
      </c>
      <c r="AT38" s="144">
        <v>8</v>
      </c>
      <c r="AU38" s="144">
        <v>6</v>
      </c>
      <c r="AV38" s="144">
        <v>8.5</v>
      </c>
      <c r="AW38" s="144">
        <v>8.5</v>
      </c>
      <c r="AX38" s="132"/>
      <c r="AY38" s="90"/>
      <c r="AZ38" s="133"/>
      <c r="BA38" s="109">
        <f t="shared" si="1"/>
        <v>13</v>
      </c>
      <c r="BB38" s="109">
        <f t="shared" si="1"/>
        <v>9</v>
      </c>
      <c r="BC38" s="109">
        <f t="shared" si="1"/>
        <v>11.5</v>
      </c>
      <c r="BD38" s="109">
        <f t="shared" si="1"/>
        <v>11.5</v>
      </c>
      <c r="BE38" s="109">
        <f t="shared" si="1"/>
        <v>1</v>
      </c>
      <c r="BF38" s="109">
        <f t="shared" si="1"/>
        <v>1.5</v>
      </c>
      <c r="BG38" s="109">
        <f t="shared" si="1"/>
        <v>15</v>
      </c>
      <c r="BH38" s="113">
        <f t="shared" si="2"/>
        <v>62.5</v>
      </c>
      <c r="BI38" s="677"/>
      <c r="BJ38" s="678"/>
      <c r="BK38" s="678"/>
      <c r="BL38" s="678"/>
      <c r="BM38" s="678"/>
      <c r="BN38" s="678"/>
      <c r="BO38" s="678"/>
      <c r="BP38" s="678"/>
      <c r="BQ38" s="678"/>
      <c r="BR38" s="678"/>
      <c r="BS38" s="679"/>
      <c r="BT38" s="185"/>
    </row>
    <row r="39" spans="1:72" s="20" customFormat="1" thickTop="1" thickBot="1">
      <c r="A39" s="700" t="s">
        <v>115</v>
      </c>
      <c r="B39" s="701"/>
      <c r="C39" s="702"/>
      <c r="D39" s="187">
        <f>(SUM(D15:D31))/$BO$10</f>
        <v>1.7708333333333333</v>
      </c>
      <c r="E39" s="187">
        <f t="shared" ref="E39:AZ39" si="5">(SUM(E15:E31))/$BO$10</f>
        <v>1.875</v>
      </c>
      <c r="F39" s="187">
        <f t="shared" si="5"/>
        <v>1.125</v>
      </c>
      <c r="G39" s="187">
        <f t="shared" si="5"/>
        <v>1.1875</v>
      </c>
      <c r="H39" s="187">
        <f t="shared" si="5"/>
        <v>0</v>
      </c>
      <c r="I39" s="187">
        <f t="shared" si="5"/>
        <v>0</v>
      </c>
      <c r="J39" s="187">
        <f t="shared" si="5"/>
        <v>0</v>
      </c>
      <c r="K39" s="188">
        <f t="shared" si="5"/>
        <v>2.4166666666666665</v>
      </c>
      <c r="L39" s="188">
        <f t="shared" si="5"/>
        <v>1.1666666666666667</v>
      </c>
      <c r="M39" s="188">
        <f t="shared" si="5"/>
        <v>0.79166666666666663</v>
      </c>
      <c r="N39" s="188">
        <f t="shared" si="5"/>
        <v>1.3333333333333333</v>
      </c>
      <c r="O39" s="188">
        <f t="shared" si="5"/>
        <v>0</v>
      </c>
      <c r="P39" s="188">
        <f t="shared" si="5"/>
        <v>0</v>
      </c>
      <c r="Q39" s="188">
        <f t="shared" si="5"/>
        <v>0</v>
      </c>
      <c r="R39" s="188">
        <f t="shared" si="5"/>
        <v>0.64583333333333337</v>
      </c>
      <c r="S39" s="188">
        <f t="shared" si="5"/>
        <v>0</v>
      </c>
      <c r="T39" s="188">
        <f t="shared" si="5"/>
        <v>0.64583333333333337</v>
      </c>
      <c r="U39" s="188">
        <f t="shared" si="5"/>
        <v>0.66666666666666663</v>
      </c>
      <c r="V39" s="188">
        <f t="shared" si="5"/>
        <v>0</v>
      </c>
      <c r="W39" s="188">
        <f t="shared" si="5"/>
        <v>0</v>
      </c>
      <c r="X39" s="188">
        <f t="shared" si="5"/>
        <v>0</v>
      </c>
      <c r="Y39" s="188">
        <f t="shared" si="5"/>
        <v>0</v>
      </c>
      <c r="Z39" s="188">
        <f t="shared" si="5"/>
        <v>0</v>
      </c>
      <c r="AA39" s="188">
        <f t="shared" si="5"/>
        <v>0</v>
      </c>
      <c r="AB39" s="188">
        <f t="shared" si="5"/>
        <v>0</v>
      </c>
      <c r="AC39" s="188">
        <f t="shared" si="5"/>
        <v>0</v>
      </c>
      <c r="AD39" s="188">
        <f t="shared" si="5"/>
        <v>0</v>
      </c>
      <c r="AE39" s="188">
        <f t="shared" si="5"/>
        <v>1.9166666666666667</v>
      </c>
      <c r="AF39" s="188">
        <f t="shared" si="5"/>
        <v>0</v>
      </c>
      <c r="AG39" s="188">
        <f t="shared" si="5"/>
        <v>0</v>
      </c>
      <c r="AH39" s="188">
        <f t="shared" si="5"/>
        <v>0</v>
      </c>
      <c r="AI39" s="188">
        <f t="shared" si="5"/>
        <v>0</v>
      </c>
      <c r="AJ39" s="188">
        <f t="shared" si="5"/>
        <v>0.6875</v>
      </c>
      <c r="AK39" s="188">
        <f t="shared" si="5"/>
        <v>1.125</v>
      </c>
      <c r="AL39" s="188">
        <f t="shared" si="5"/>
        <v>0</v>
      </c>
      <c r="AM39" s="188">
        <f t="shared" si="5"/>
        <v>0</v>
      </c>
      <c r="AN39" s="188">
        <f t="shared" si="5"/>
        <v>0</v>
      </c>
      <c r="AO39" s="188">
        <f t="shared" si="5"/>
        <v>0</v>
      </c>
      <c r="AP39" s="188">
        <f t="shared" si="5"/>
        <v>0</v>
      </c>
      <c r="AQ39" s="188">
        <f t="shared" si="5"/>
        <v>0</v>
      </c>
      <c r="AR39" s="188">
        <f t="shared" si="5"/>
        <v>0</v>
      </c>
      <c r="AS39" s="188">
        <f t="shared" si="5"/>
        <v>11.5</v>
      </c>
      <c r="AT39" s="188">
        <f t="shared" si="5"/>
        <v>6.354166666666667</v>
      </c>
      <c r="AU39" s="188">
        <f t="shared" si="5"/>
        <v>4.916666666666667</v>
      </c>
      <c r="AV39" s="188">
        <f t="shared" si="5"/>
        <v>6.75</v>
      </c>
      <c r="AW39" s="188">
        <f t="shared" si="5"/>
        <v>7.604166666666667</v>
      </c>
      <c r="AX39" s="188">
        <f t="shared" si="5"/>
        <v>0</v>
      </c>
      <c r="AY39" s="188">
        <f t="shared" si="5"/>
        <v>0</v>
      </c>
      <c r="AZ39" s="188">
        <f t="shared" si="5"/>
        <v>0</v>
      </c>
      <c r="BA39" s="190">
        <f>(SUM(BA15:BA38))/$BO$10</f>
        <v>15.770833333333334</v>
      </c>
      <c r="BB39" s="190">
        <f t="shared" ref="BB39:BG39" si="6">(SUM(BB15:BB38))/$BO$10</f>
        <v>11.208333333333334</v>
      </c>
      <c r="BC39" s="190">
        <f t="shared" si="6"/>
        <v>12.979166666666666</v>
      </c>
      <c r="BD39" s="190">
        <f t="shared" si="6"/>
        <v>15.083333333333334</v>
      </c>
      <c r="BE39" s="190">
        <f t="shared" si="6"/>
        <v>0.97916666666666663</v>
      </c>
      <c r="BF39" s="190">
        <f t="shared" si="6"/>
        <v>1.6458333333333333</v>
      </c>
      <c r="BG39" s="190">
        <f t="shared" si="6"/>
        <v>18.916666666666668</v>
      </c>
      <c r="BH39" s="113"/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</row>
    <row r="40" spans="1:72" s="20" customFormat="1" thickTop="1" thickBot="1">
      <c r="A40" s="703" t="s">
        <v>116</v>
      </c>
      <c r="B40" s="704"/>
      <c r="C40" s="705"/>
      <c r="D40" s="191">
        <f>D39/BK19</f>
        <v>0.59027777777777779</v>
      </c>
      <c r="E40" s="191">
        <f t="shared" ref="E40:J40" si="7">E39/BL19</f>
        <v>0.625</v>
      </c>
      <c r="F40" s="191">
        <f t="shared" si="7"/>
        <v>0.5625</v>
      </c>
      <c r="G40" s="191">
        <f t="shared" si="7"/>
        <v>0.59375</v>
      </c>
      <c r="H40" s="191" t="e">
        <f t="shared" si="7"/>
        <v>#DIV/0!</v>
      </c>
      <c r="I40" s="191" t="e">
        <f t="shared" si="7"/>
        <v>#DIV/0!</v>
      </c>
      <c r="J40" s="191" t="e">
        <f t="shared" si="7"/>
        <v>#DIV/0!</v>
      </c>
      <c r="K40" s="191">
        <f>K39/BK20</f>
        <v>0.60416666666666663</v>
      </c>
      <c r="L40" s="191">
        <f t="shared" ref="L40:Q40" si="8">L39/BL20</f>
        <v>0.58333333333333337</v>
      </c>
      <c r="M40" s="191">
        <f t="shared" si="8"/>
        <v>0.39583333333333331</v>
      </c>
      <c r="N40" s="191">
        <f t="shared" si="8"/>
        <v>0.66666666666666663</v>
      </c>
      <c r="O40" s="191" t="e">
        <f t="shared" si="8"/>
        <v>#DIV/0!</v>
      </c>
      <c r="P40" s="191" t="e">
        <f t="shared" si="8"/>
        <v>#DIV/0!</v>
      </c>
      <c r="Q40" s="191" t="e">
        <f t="shared" si="8"/>
        <v>#DIV/0!</v>
      </c>
      <c r="R40" s="191">
        <f>R39/BK16</f>
        <v>0.64583333333333337</v>
      </c>
      <c r="S40" s="191" t="e">
        <f t="shared" ref="S40:X40" si="9">S39/BL16</f>
        <v>#DIV/0!</v>
      </c>
      <c r="T40" s="191">
        <f t="shared" si="9"/>
        <v>0.64583333333333337</v>
      </c>
      <c r="U40" s="191">
        <f t="shared" si="9"/>
        <v>0.66666666666666663</v>
      </c>
      <c r="V40" s="191" t="e">
        <f t="shared" si="9"/>
        <v>#DIV/0!</v>
      </c>
      <c r="W40" s="191" t="e">
        <f t="shared" si="9"/>
        <v>#DIV/0!</v>
      </c>
      <c r="X40" s="191" t="e">
        <f t="shared" si="9"/>
        <v>#DIV/0!</v>
      </c>
      <c r="Y40" s="192" t="e">
        <f t="shared" ref="Y40:AD40" si="10">Y39/BK17</f>
        <v>#DIV/0!</v>
      </c>
      <c r="Z40" s="192" t="e">
        <f t="shared" si="10"/>
        <v>#DIV/0!</v>
      </c>
      <c r="AA40" s="192" t="e">
        <f t="shared" si="10"/>
        <v>#DIV/0!</v>
      </c>
      <c r="AB40" s="192" t="e">
        <f t="shared" si="10"/>
        <v>#DIV/0!</v>
      </c>
      <c r="AC40" s="192" t="e">
        <f t="shared" si="10"/>
        <v>#DIV/0!</v>
      </c>
      <c r="AD40" s="192" t="e">
        <f t="shared" si="10"/>
        <v>#DIV/0!</v>
      </c>
      <c r="AE40" s="192">
        <f>AE39/BQ17</f>
        <v>0.47916666666666669</v>
      </c>
      <c r="AF40" s="193" t="e">
        <f t="shared" ref="AF40:AK40" si="11">AF39/BK18</f>
        <v>#DIV/0!</v>
      </c>
      <c r="AG40" s="193" t="e">
        <f t="shared" si="11"/>
        <v>#DIV/0!</v>
      </c>
      <c r="AH40" s="193" t="e">
        <f t="shared" si="11"/>
        <v>#DIV/0!</v>
      </c>
      <c r="AI40" s="193" t="e">
        <f t="shared" si="11"/>
        <v>#DIV/0!</v>
      </c>
      <c r="AJ40" s="193">
        <f t="shared" si="11"/>
        <v>0.6875</v>
      </c>
      <c r="AK40" s="193">
        <f t="shared" si="11"/>
        <v>0.5625</v>
      </c>
      <c r="AL40" s="193" t="e">
        <f>AL39/BQ18</f>
        <v>#DIV/0!</v>
      </c>
      <c r="AM40" s="194" t="e">
        <f t="shared" ref="AM40:AR40" si="12">AM39/BK21</f>
        <v>#DIV/0!</v>
      </c>
      <c r="AN40" s="194" t="e">
        <f t="shared" si="12"/>
        <v>#DIV/0!</v>
      </c>
      <c r="AO40" s="194" t="e">
        <f t="shared" si="12"/>
        <v>#DIV/0!</v>
      </c>
      <c r="AP40" s="194" t="e">
        <f t="shared" si="12"/>
        <v>#DIV/0!</v>
      </c>
      <c r="AQ40" s="194" t="e">
        <f t="shared" si="12"/>
        <v>#DIV/0!</v>
      </c>
      <c r="AR40" s="194" t="e">
        <f t="shared" si="12"/>
        <v>#DIV/0!</v>
      </c>
      <c r="AS40" s="194">
        <f>AS39/BQ21</f>
        <v>0.57499999999999996</v>
      </c>
      <c r="AT40" s="195">
        <f>AT39/BK22</f>
        <v>0.52951388888888895</v>
      </c>
      <c r="AU40" s="195">
        <f t="shared" ref="AU40:AZ40" si="13">AU39/BL22</f>
        <v>0.54629629629629628</v>
      </c>
      <c r="AV40" s="195">
        <f t="shared" si="13"/>
        <v>0.45</v>
      </c>
      <c r="AW40" s="195">
        <f t="shared" si="13"/>
        <v>0.54315476190476197</v>
      </c>
      <c r="AX40" s="195" t="e">
        <f t="shared" si="13"/>
        <v>#DIV/0!</v>
      </c>
      <c r="AY40" s="195" t="e">
        <f t="shared" si="13"/>
        <v>#DIV/0!</v>
      </c>
      <c r="AZ40" s="195" t="e">
        <f t="shared" si="13"/>
        <v>#DIV/0!</v>
      </c>
      <c r="BA40" s="196">
        <f>BA39/BK24</f>
        <v>0.7885416666666667</v>
      </c>
      <c r="BB40" s="196">
        <f t="shared" ref="BB40:BG40" si="14">BB39/BL24</f>
        <v>0.80059523809523814</v>
      </c>
      <c r="BC40" s="196">
        <f t="shared" si="14"/>
        <v>0.6489583333333333</v>
      </c>
      <c r="BD40" s="196">
        <f t="shared" si="14"/>
        <v>0.79385964912280704</v>
      </c>
      <c r="BE40" s="196">
        <f t="shared" si="14"/>
        <v>0.97916666666666663</v>
      </c>
      <c r="BF40" s="196">
        <f t="shared" si="14"/>
        <v>0.82291666666666663</v>
      </c>
      <c r="BG40" s="196">
        <f t="shared" si="14"/>
        <v>0.78819444444444453</v>
      </c>
      <c r="BH40" s="197"/>
      <c r="BI40" s="680"/>
      <c r="BJ40" s="681"/>
      <c r="BK40" s="681"/>
      <c r="BL40" s="681"/>
      <c r="BM40" s="681"/>
      <c r="BN40" s="681"/>
      <c r="BO40" s="681"/>
      <c r="BP40" s="681"/>
      <c r="BQ40" s="681"/>
      <c r="BR40" s="681"/>
      <c r="BS40" s="682"/>
    </row>
    <row r="41" spans="1:72" s="20" customFormat="1" ht="13.5" thickTop="1">
      <c r="B41" s="198"/>
      <c r="L41" s="199"/>
      <c r="BA41" s="200"/>
      <c r="BC41" s="201"/>
      <c r="BE41" s="201"/>
      <c r="BF41" s="201"/>
      <c r="BG41" s="201"/>
    </row>
    <row r="42" spans="1:72" s="20" customFormat="1" ht="12.75">
      <c r="A42" s="706" t="s">
        <v>117</v>
      </c>
      <c r="B42" s="706"/>
      <c r="C42" s="707"/>
      <c r="D42" s="707"/>
      <c r="E42" s="707"/>
      <c r="F42" s="707"/>
      <c r="G42" s="707"/>
      <c r="H42" s="415"/>
      <c r="I42" s="415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Z42" s="204"/>
      <c r="AA42" s="709" t="s">
        <v>201</v>
      </c>
      <c r="AB42" s="709"/>
      <c r="AC42" s="709"/>
      <c r="AD42" s="709"/>
      <c r="AE42" s="709"/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09"/>
      <c r="AR42" s="709"/>
      <c r="AS42" s="709"/>
      <c r="AT42" s="709"/>
      <c r="AU42" s="709"/>
      <c r="AV42" s="709"/>
      <c r="AW42" s="709"/>
      <c r="AX42" s="709"/>
      <c r="AY42" s="709"/>
      <c r="AZ42" s="709"/>
      <c r="BA42" s="709"/>
      <c r="BB42" s="709"/>
      <c r="BC42" s="709"/>
      <c r="BD42" s="709"/>
      <c r="BE42" s="709"/>
      <c r="BF42" s="709"/>
      <c r="BG42" s="709"/>
      <c r="BH42" s="708"/>
      <c r="BI42" s="708"/>
      <c r="BJ42" s="708"/>
      <c r="BK42" s="708"/>
      <c r="BL42" s="708"/>
      <c r="BM42" s="708"/>
      <c r="BN42" s="708"/>
      <c r="BO42" s="411"/>
      <c r="BP42" s="706" t="s">
        <v>120</v>
      </c>
      <c r="BQ42" s="706"/>
      <c r="BR42" s="706"/>
      <c r="BS42" s="706"/>
    </row>
    <row r="43" spans="1:72" s="20" customFormat="1" ht="12.75">
      <c r="B43" s="198"/>
    </row>
    <row r="44" spans="1:72" s="20" customFormat="1" ht="12.75">
      <c r="B44" s="412" t="s">
        <v>121</v>
      </c>
      <c r="G44" s="709" t="s">
        <v>122</v>
      </c>
      <c r="H44" s="709"/>
      <c r="I44" s="709"/>
      <c r="J44" s="709"/>
      <c r="K44" s="709"/>
      <c r="L44" s="709"/>
      <c r="M44" s="709"/>
      <c r="N44" s="709"/>
      <c r="O44" s="709"/>
      <c r="P44" s="709"/>
      <c r="Q44" s="709"/>
      <c r="R44" s="709"/>
      <c r="S44" s="709"/>
      <c r="T44" s="709"/>
      <c r="U44" s="709"/>
      <c r="V44" s="709"/>
      <c r="W44" s="709"/>
      <c r="AE44" s="710" t="s">
        <v>202</v>
      </c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710"/>
      <c r="BE44" s="710"/>
      <c r="BF44" s="710"/>
      <c r="BG44" s="710"/>
      <c r="BN44" s="711" t="s">
        <v>124</v>
      </c>
      <c r="BO44" s="711"/>
      <c r="BP44" s="711"/>
      <c r="BQ44" s="711"/>
      <c r="BR44" s="711"/>
      <c r="BS44" s="204"/>
      <c r="BT44" s="204"/>
    </row>
    <row r="45" spans="1:72" s="20" customFormat="1" ht="12.75">
      <c r="B45" s="198"/>
    </row>
    <row r="46" spans="1:72" s="20" customFormat="1" ht="15" thickBot="1">
      <c r="B46" s="198"/>
      <c r="BH46" s="46"/>
      <c r="BI46" s="46"/>
      <c r="BJ46" s="46"/>
      <c r="BR46"/>
    </row>
    <row r="47" spans="1:72" s="20" customFormat="1" ht="15" thickTop="1">
      <c r="B47" s="198"/>
      <c r="BH47" s="430"/>
      <c r="BI47" s="430"/>
      <c r="BJ47" s="430"/>
      <c r="BK47" s="207" t="str">
        <f>BK15</f>
        <v>a1</v>
      </c>
      <c r="BL47" s="207" t="str">
        <f t="shared" ref="BL47:BQ47" si="15">BL15</f>
        <v>a2</v>
      </c>
      <c r="BM47" s="207" t="str">
        <f t="shared" si="15"/>
        <v>b1</v>
      </c>
      <c r="BN47" s="207" t="str">
        <f t="shared" si="15"/>
        <v>b2</v>
      </c>
      <c r="BO47" s="207" t="str">
        <f t="shared" si="15"/>
        <v>c2</v>
      </c>
      <c r="BP47" s="207" t="str">
        <f t="shared" si="15"/>
        <v>d2</v>
      </c>
      <c r="BQ47" s="207" t="str">
        <f t="shared" si="15"/>
        <v>e2</v>
      </c>
      <c r="BR47"/>
      <c r="BS47" s="208"/>
    </row>
    <row r="48" spans="1:72" s="20" customFormat="1">
      <c r="B48" s="198"/>
      <c r="BH48" s="209"/>
      <c r="BI48" s="210"/>
      <c r="BJ48" s="210"/>
      <c r="BK48" s="231">
        <v>0.2</v>
      </c>
      <c r="BL48" s="231">
        <v>0.2</v>
      </c>
      <c r="BM48" s="231">
        <v>0.2</v>
      </c>
      <c r="BN48" s="231">
        <v>0.2</v>
      </c>
      <c r="BO48" s="231">
        <v>0.2</v>
      </c>
      <c r="BP48" s="231">
        <v>0.2</v>
      </c>
      <c r="BQ48" s="231">
        <v>0.2</v>
      </c>
      <c r="BR48"/>
    </row>
    <row r="49" spans="2:70" s="20" customFormat="1">
      <c r="B49" s="198"/>
      <c r="BH49" s="46"/>
      <c r="BI49" s="212"/>
      <c r="BJ49" s="212"/>
      <c r="BK49" s="231">
        <v>0.8</v>
      </c>
      <c r="BL49" s="231">
        <v>0.8</v>
      </c>
      <c r="BM49" s="231">
        <v>0.8</v>
      </c>
      <c r="BN49" s="231">
        <v>0.8</v>
      </c>
      <c r="BO49" s="231">
        <v>0.8</v>
      </c>
      <c r="BP49" s="231">
        <v>0.8</v>
      </c>
      <c r="BQ49" s="231">
        <v>0.8</v>
      </c>
      <c r="BR49"/>
    </row>
    <row r="50" spans="2:70" s="20" customFormat="1" ht="15" customHeight="1" thickBot="1">
      <c r="B50" s="198"/>
      <c r="BE50"/>
      <c r="BK50" s="213">
        <f>BA40</f>
        <v>0.7885416666666667</v>
      </c>
      <c r="BL50" s="213">
        <f t="shared" ref="BL50:BQ50" si="16">BB40</f>
        <v>0.80059523809523814</v>
      </c>
      <c r="BM50" s="213">
        <f t="shared" si="16"/>
        <v>0.6489583333333333</v>
      </c>
      <c r="BN50" s="213">
        <f t="shared" si="16"/>
        <v>0.79385964912280704</v>
      </c>
      <c r="BO50" s="213">
        <f t="shared" si="16"/>
        <v>0.97916666666666663</v>
      </c>
      <c r="BP50" s="213">
        <f t="shared" si="16"/>
        <v>0.82291666666666663</v>
      </c>
      <c r="BQ50" s="213">
        <f t="shared" si="16"/>
        <v>0.78819444444444453</v>
      </c>
      <c r="BR50"/>
    </row>
    <row r="51" spans="2:70" s="11" customFormat="1" ht="12" thickTop="1">
      <c r="B51" s="214"/>
    </row>
  </sheetData>
  <protectedRanges>
    <protectedRange sqref="E21:AS38 AX21:AZ38 BH15:BH40 AZ41 B39:BG40 AT15:AW38" name="نطاق3"/>
    <protectedRange sqref="C42" name="نطاق4_1"/>
    <protectedRange sqref="C28:C38 BK50:BQ50" name="نطاق3_1"/>
    <protectedRange sqref="C15 C21:C23" name="نطاق3_1_1"/>
    <protectedRange sqref="C17:C19" name="نطاق3_1_1_1"/>
    <protectedRange sqref="B15" name="نطاق3_1_2"/>
    <protectedRange sqref="E16:E20 F15:AS20 D15:D38 AX15:BG15 AX16:AZ20 BA16:BG38" name="نطاق3_2"/>
    <protectedRange sqref="C10" name="نطاق2_1_1"/>
  </protectedRanges>
  <mergeCells count="60">
    <mergeCell ref="BH42:BN42"/>
    <mergeCell ref="BP42:BS42"/>
    <mergeCell ref="G44:W44"/>
    <mergeCell ref="AE44:BG44"/>
    <mergeCell ref="BN44:BR44"/>
    <mergeCell ref="AA42:BG42"/>
    <mergeCell ref="A39:C39"/>
    <mergeCell ref="A40:C40"/>
    <mergeCell ref="A42:B42"/>
    <mergeCell ref="C42:G42"/>
    <mergeCell ref="J42:X42"/>
    <mergeCell ref="BI29:BS40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9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customWidth="1"/>
    <col min="4" max="5" width="5.25" customWidth="1"/>
    <col min="6" max="6" width="5.375" bestFit="1" customWidth="1"/>
    <col min="7" max="8" width="5.25" customWidth="1"/>
    <col min="9" max="9" width="7.75" bestFit="1" customWidth="1"/>
    <col min="10" max="10" width="7.125" bestFit="1" customWidth="1"/>
    <col min="11" max="11" width="4.125" customWidth="1"/>
    <col min="12" max="12" width="6.75" customWidth="1"/>
    <col min="13" max="13" width="7" customWidth="1"/>
    <col min="14" max="15" width="7.75" bestFit="1" customWidth="1"/>
    <col min="16" max="16" width="7.125" bestFit="1" customWidth="1"/>
    <col min="17" max="18" width="7" customWidth="1"/>
    <col min="19" max="19" width="7.75" bestFit="1" customWidth="1"/>
    <col min="20" max="20" width="7" customWidth="1"/>
    <col min="21" max="21" width="7.75" bestFit="1" customWidth="1"/>
    <col min="22" max="22" width="3.625" customWidth="1"/>
    <col min="23" max="23" width="7.75" bestFit="1" customWidth="1"/>
    <col min="24" max="26" width="5.875" customWidth="1"/>
    <col min="27" max="27" width="5.375" bestFit="1" customWidth="1"/>
    <col min="28" max="45" width="5.25" customWidth="1"/>
    <col min="46" max="48" width="5.125" bestFit="1" customWidth="1"/>
    <col min="49" max="49" width="5.25" bestFit="1" customWidth="1"/>
    <col min="50" max="51" width="5.125" bestFit="1" customWidth="1"/>
    <col min="52" max="52" width="7.375" bestFit="1" customWidth="1"/>
    <col min="53" max="53" width="5.75" bestFit="1" customWidth="1"/>
    <col min="54" max="54" width="2" customWidth="1"/>
    <col min="55" max="55" width="8" bestFit="1" customWidth="1"/>
    <col min="56" max="56" width="8" customWidth="1"/>
    <col min="57" max="57" width="5.25" bestFit="1" customWidth="1"/>
    <col min="58" max="58" width="5.25" customWidth="1"/>
    <col min="59" max="61" width="5.25" bestFit="1" customWidth="1"/>
  </cols>
  <sheetData>
    <row r="1" spans="1:63" ht="15">
      <c r="A1" s="629" t="s">
        <v>0</v>
      </c>
      <c r="B1" s="629"/>
      <c r="C1" s="629"/>
      <c r="D1" s="629"/>
      <c r="E1" s="629"/>
      <c r="F1" s="629"/>
      <c r="G1" s="432"/>
      <c r="H1" s="432"/>
      <c r="P1" s="2"/>
      <c r="Q1" s="2"/>
      <c r="R1" s="2"/>
      <c r="S1" s="630"/>
      <c r="T1" s="630"/>
      <c r="U1" s="630"/>
      <c r="V1" s="630"/>
      <c r="W1" s="2"/>
      <c r="X1" s="2"/>
      <c r="Y1" s="2"/>
      <c r="Z1" s="2"/>
      <c r="AZ1" s="631"/>
      <c r="BA1" s="631"/>
      <c r="BB1" s="631"/>
      <c r="BC1" s="631"/>
      <c r="BD1" s="631"/>
      <c r="BE1" s="631"/>
      <c r="BF1" s="631"/>
      <c r="BG1" s="631"/>
      <c r="BH1" s="631"/>
      <c r="BI1" s="631"/>
      <c r="BJ1" s="631"/>
      <c r="BK1" s="3"/>
    </row>
    <row r="2" spans="1:63" ht="15">
      <c r="A2" s="629" t="s">
        <v>1</v>
      </c>
      <c r="B2" s="629"/>
      <c r="C2" s="629"/>
      <c r="D2" s="629"/>
      <c r="E2" s="629"/>
      <c r="F2" s="629"/>
      <c r="G2" s="432"/>
      <c r="H2" s="432"/>
      <c r="P2" s="2"/>
      <c r="Q2" s="2"/>
      <c r="R2" s="2"/>
      <c r="S2" s="630"/>
      <c r="T2" s="630"/>
      <c r="U2" s="630"/>
      <c r="V2" s="630"/>
      <c r="W2" s="2"/>
      <c r="X2" s="2"/>
      <c r="Y2" s="2"/>
      <c r="Z2" s="2"/>
      <c r="AZ2" s="629"/>
      <c r="BA2" s="629"/>
      <c r="BB2" s="629"/>
      <c r="BC2" s="629"/>
      <c r="BD2" s="629"/>
      <c r="BE2" s="629"/>
      <c r="BF2" s="629"/>
      <c r="BG2" s="629"/>
      <c r="BH2" s="629"/>
      <c r="BI2" s="629"/>
      <c r="BJ2" s="629"/>
      <c r="BK2" s="4"/>
    </row>
    <row r="3" spans="1:63">
      <c r="A3" s="632" t="s">
        <v>2</v>
      </c>
      <c r="B3" s="632"/>
      <c r="C3" s="632"/>
      <c r="D3" s="632"/>
      <c r="E3" s="632"/>
      <c r="F3" s="632"/>
      <c r="G3" s="433"/>
      <c r="H3" s="433"/>
      <c r="P3" s="2"/>
      <c r="Q3" s="2"/>
      <c r="R3" s="2"/>
      <c r="S3" s="630"/>
      <c r="T3" s="630"/>
      <c r="U3" s="630"/>
      <c r="V3" s="630"/>
      <c r="W3" s="2"/>
      <c r="X3" s="2"/>
      <c r="Y3" s="2"/>
      <c r="Z3" s="2"/>
      <c r="AZ3" s="633"/>
      <c r="BA3" s="633"/>
      <c r="BB3" s="633"/>
      <c r="BC3" s="633"/>
      <c r="BD3" s="633"/>
      <c r="BE3" s="633"/>
      <c r="BF3" s="633"/>
      <c r="BG3" s="633"/>
      <c r="BH3" s="633"/>
      <c r="BI3" s="633"/>
      <c r="BJ3" s="633"/>
      <c r="BK3" s="6"/>
    </row>
    <row r="4" spans="1:63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63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</row>
    <row r="6" spans="1:63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</row>
    <row r="7" spans="1:63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635"/>
    </row>
    <row r="8" spans="1:63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5"/>
      <c r="N8" s="16"/>
      <c r="O8" s="16"/>
      <c r="P8" s="636" t="s">
        <v>5</v>
      </c>
      <c r="Q8" s="636"/>
      <c r="R8" s="636"/>
      <c r="S8" s="636"/>
      <c r="T8" s="17" t="s">
        <v>6</v>
      </c>
      <c r="U8" s="18" t="s">
        <v>7</v>
      </c>
      <c r="V8" s="19" t="s">
        <v>8</v>
      </c>
      <c r="W8" s="19" t="s">
        <v>10</v>
      </c>
      <c r="X8" s="19" t="s">
        <v>11</v>
      </c>
      <c r="Y8" s="19" t="s">
        <v>12</v>
      </c>
      <c r="Z8" s="19" t="s">
        <v>13</v>
      </c>
      <c r="AA8" s="17" t="s">
        <v>14</v>
      </c>
      <c r="AB8" s="17" t="s">
        <v>15</v>
      </c>
      <c r="AC8" s="17" t="s">
        <v>17</v>
      </c>
      <c r="AD8" s="17" t="s">
        <v>18</v>
      </c>
      <c r="AE8" s="17" t="s">
        <v>19</v>
      </c>
      <c r="AF8" s="17" t="s">
        <v>20</v>
      </c>
      <c r="AG8" s="17" t="s">
        <v>21</v>
      </c>
      <c r="AH8" s="17" t="s">
        <v>22</v>
      </c>
      <c r="AI8" s="636"/>
      <c r="AJ8" s="636"/>
      <c r="AK8" s="636"/>
      <c r="AZ8" s="635"/>
    </row>
    <row r="9" spans="1:63" s="20" customFormat="1" ht="20.25" customHeight="1" thickTop="1" thickBot="1">
      <c r="A9" s="637" t="s">
        <v>24</v>
      </c>
      <c r="B9" s="638"/>
      <c r="C9" s="21" t="s">
        <v>770</v>
      </c>
      <c r="D9" s="639"/>
      <c r="E9" s="640"/>
      <c r="F9" s="641" t="s">
        <v>27</v>
      </c>
      <c r="G9" s="640"/>
      <c r="H9" s="640"/>
      <c r="I9" s="640"/>
      <c r="J9" s="640"/>
      <c r="K9" s="642"/>
      <c r="L9" s="642"/>
      <c r="M9" s="643"/>
      <c r="N9" s="22"/>
      <c r="O9" s="22"/>
      <c r="P9" s="636"/>
      <c r="Q9" s="636"/>
      <c r="R9" s="636"/>
      <c r="S9" s="636"/>
      <c r="T9" s="23" t="s">
        <v>28</v>
      </c>
      <c r="U9" s="24"/>
      <c r="V9" s="19"/>
      <c r="W9" s="19" t="s">
        <v>28</v>
      </c>
      <c r="X9" s="19"/>
      <c r="Y9" s="19" t="s">
        <v>28</v>
      </c>
      <c r="Z9" s="19"/>
      <c r="AA9" s="18"/>
      <c r="AB9" s="18"/>
      <c r="AC9" s="18" t="s">
        <v>28</v>
      </c>
      <c r="AD9" s="18"/>
      <c r="AE9" s="18" t="s">
        <v>28</v>
      </c>
      <c r="AF9" s="18"/>
      <c r="AG9" s="18"/>
      <c r="AH9" s="18" t="s">
        <v>28</v>
      </c>
      <c r="AI9" s="636"/>
      <c r="AJ9" s="636"/>
      <c r="AK9" s="636"/>
      <c r="AZ9" s="644"/>
      <c r="BA9" s="644"/>
      <c r="BB9" s="644"/>
      <c r="BC9" s="644"/>
      <c r="BD9" s="431"/>
      <c r="BE9" s="26"/>
      <c r="BF9" s="26">
        <v>250</v>
      </c>
      <c r="BG9" s="26"/>
      <c r="BH9" s="644" t="s">
        <v>30</v>
      </c>
      <c r="BI9" s="644"/>
      <c r="BJ9" s="645"/>
    </row>
    <row r="10" spans="1:63" s="20" customFormat="1" ht="17.25" thickTop="1" thickBot="1">
      <c r="A10" s="652" t="s">
        <v>31</v>
      </c>
      <c r="B10" s="653"/>
      <c r="C10" s="427" t="s">
        <v>771</v>
      </c>
      <c r="D10" s="654"/>
      <c r="E10" s="655"/>
      <c r="F10" s="654" t="s">
        <v>33</v>
      </c>
      <c r="G10" s="655"/>
      <c r="H10" s="655"/>
      <c r="I10" s="655"/>
      <c r="J10" s="655"/>
      <c r="K10" s="656"/>
      <c r="L10" s="656"/>
      <c r="M10" s="657"/>
      <c r="N10" s="29"/>
      <c r="O10" s="30"/>
      <c r="P10" s="31"/>
      <c r="Q10" s="31"/>
      <c r="R10" s="31"/>
      <c r="S10" s="31"/>
      <c r="T10" s="31"/>
      <c r="U10" s="31"/>
      <c r="V10" s="32"/>
      <c r="W10" s="33"/>
      <c r="X10" s="33"/>
      <c r="Y10" s="33"/>
      <c r="Z10" s="33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5"/>
      <c r="AZ10" s="658"/>
      <c r="BA10" s="658"/>
      <c r="BB10" s="658"/>
      <c r="BC10" s="658"/>
      <c r="BD10" s="428"/>
      <c r="BE10" s="37"/>
      <c r="BF10" s="37">
        <v>11</v>
      </c>
      <c r="BG10" s="37"/>
      <c r="BH10" s="658" t="s">
        <v>34</v>
      </c>
      <c r="BI10" s="658"/>
      <c r="BJ10" s="659"/>
    </row>
    <row r="11" spans="1:63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9"/>
      <c r="V11" s="650"/>
      <c r="W11" s="650"/>
      <c r="X11" s="650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39"/>
      <c r="BA11" s="651" t="s">
        <v>38</v>
      </c>
      <c r="BB11" s="651"/>
      <c r="BC11" s="651"/>
      <c r="BD11" s="651"/>
      <c r="BE11" s="651"/>
      <c r="BF11" s="430"/>
      <c r="BG11" s="41"/>
      <c r="BH11" s="651" t="s">
        <v>131</v>
      </c>
      <c r="BI11" s="651"/>
      <c r="BJ11" s="651"/>
    </row>
    <row r="12" spans="1:63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1"/>
      <c r="AZ12" s="429"/>
      <c r="BA12" s="45"/>
      <c r="BB12" s="45"/>
      <c r="BC12" s="45"/>
      <c r="BD12" s="45"/>
      <c r="BE12" s="45"/>
      <c r="BF12" s="45"/>
      <c r="BG12" s="662"/>
      <c r="BH12" s="662"/>
      <c r="BI12" s="662"/>
      <c r="BJ12" s="662"/>
      <c r="BK12" s="46"/>
    </row>
    <row r="13" spans="1:63" s="20" customFormat="1" ht="16.5" customHeight="1" thickTop="1" thickBot="1">
      <c r="A13" s="736" t="s">
        <v>40</v>
      </c>
      <c r="B13" s="736" t="s">
        <v>41</v>
      </c>
      <c r="C13" s="738" t="s">
        <v>42</v>
      </c>
      <c r="D13" s="740" t="s">
        <v>43</v>
      </c>
      <c r="E13" s="741"/>
      <c r="F13" s="741"/>
      <c r="G13" s="742"/>
      <c r="H13" s="742"/>
      <c r="I13" s="743"/>
      <c r="J13" s="740" t="s">
        <v>44</v>
      </c>
      <c r="K13" s="740"/>
      <c r="L13" s="740"/>
      <c r="M13" s="741"/>
      <c r="N13" s="741"/>
      <c r="O13" s="743"/>
      <c r="P13" s="744" t="s">
        <v>132</v>
      </c>
      <c r="Q13" s="744"/>
      <c r="R13" s="744"/>
      <c r="S13" s="744"/>
      <c r="T13" s="744"/>
      <c r="U13" s="745"/>
      <c r="V13" s="746" t="s">
        <v>46</v>
      </c>
      <c r="W13" s="744"/>
      <c r="X13" s="744"/>
      <c r="Y13" s="744"/>
      <c r="Z13" s="744"/>
      <c r="AA13" s="745"/>
      <c r="AB13" s="546"/>
      <c r="AC13" s="547"/>
      <c r="AD13" s="547"/>
      <c r="AE13" s="547" t="s">
        <v>133</v>
      </c>
      <c r="AF13" s="547"/>
      <c r="AG13" s="547"/>
      <c r="AH13" s="548"/>
      <c r="AI13" s="549" t="s">
        <v>48</v>
      </c>
      <c r="AJ13" s="549"/>
      <c r="AK13" s="549"/>
      <c r="AL13" s="549"/>
      <c r="AM13" s="550"/>
      <c r="AN13" s="551"/>
      <c r="AO13" s="552" t="s">
        <v>49</v>
      </c>
      <c r="AP13" s="552"/>
      <c r="AQ13" s="553"/>
      <c r="AR13" s="553"/>
      <c r="AS13" s="554"/>
      <c r="AT13" s="747" t="s">
        <v>50</v>
      </c>
      <c r="AU13" s="748"/>
      <c r="AV13" s="748"/>
      <c r="AW13" s="748"/>
      <c r="AX13" s="748"/>
      <c r="AY13" s="749"/>
      <c r="AZ13" s="57"/>
      <c r="BA13" s="683" t="s">
        <v>51</v>
      </c>
      <c r="BB13" s="684"/>
      <c r="BC13" s="684"/>
      <c r="BD13" s="684"/>
      <c r="BE13" s="684"/>
      <c r="BF13" s="420"/>
      <c r="BG13" s="684" t="s">
        <v>52</v>
      </c>
      <c r="BH13" s="684"/>
      <c r="BI13" s="684"/>
      <c r="BJ13" s="685"/>
    </row>
    <row r="14" spans="1:63" s="20" customFormat="1" ht="17.25" thickTop="1" thickBot="1">
      <c r="A14" s="737"/>
      <c r="B14" s="737"/>
      <c r="C14" s="739"/>
      <c r="D14" s="555" t="s">
        <v>6</v>
      </c>
      <c r="E14" s="556" t="s">
        <v>10</v>
      </c>
      <c r="F14" s="556" t="s">
        <v>12</v>
      </c>
      <c r="G14" s="557" t="s">
        <v>17</v>
      </c>
      <c r="H14" s="557" t="s">
        <v>19</v>
      </c>
      <c r="I14" s="558" t="s">
        <v>22</v>
      </c>
      <c r="J14" s="555" t="s">
        <v>6</v>
      </c>
      <c r="K14" s="555" t="s">
        <v>10</v>
      </c>
      <c r="L14" s="555" t="s">
        <v>12</v>
      </c>
      <c r="M14" s="556" t="s">
        <v>17</v>
      </c>
      <c r="N14" s="556" t="s">
        <v>19</v>
      </c>
      <c r="O14" s="558" t="s">
        <v>22</v>
      </c>
      <c r="P14" s="555" t="s">
        <v>6</v>
      </c>
      <c r="Q14" s="555" t="s">
        <v>10</v>
      </c>
      <c r="R14" s="555" t="s">
        <v>12</v>
      </c>
      <c r="S14" s="556" t="s">
        <v>17</v>
      </c>
      <c r="T14" s="556" t="s">
        <v>19</v>
      </c>
      <c r="U14" s="558" t="s">
        <v>22</v>
      </c>
      <c r="V14" s="555" t="s">
        <v>6</v>
      </c>
      <c r="W14" s="556" t="s">
        <v>10</v>
      </c>
      <c r="X14" s="557" t="s">
        <v>11</v>
      </c>
      <c r="Y14" s="557" t="s">
        <v>15</v>
      </c>
      <c r="Z14" s="559" t="s">
        <v>19</v>
      </c>
      <c r="AA14" s="560" t="s">
        <v>22</v>
      </c>
      <c r="AB14" s="561" t="s">
        <v>6</v>
      </c>
      <c r="AC14" s="562" t="s">
        <v>10</v>
      </c>
      <c r="AD14" s="563" t="s">
        <v>12</v>
      </c>
      <c r="AE14" s="563" t="s">
        <v>17</v>
      </c>
      <c r="AF14" s="562" t="s">
        <v>19</v>
      </c>
      <c r="AG14" s="562" t="s">
        <v>22</v>
      </c>
      <c r="AH14" s="561" t="s">
        <v>6</v>
      </c>
      <c r="AI14" s="562" t="s">
        <v>10</v>
      </c>
      <c r="AJ14" s="562" t="s">
        <v>12</v>
      </c>
      <c r="AK14" s="562" t="s">
        <v>17</v>
      </c>
      <c r="AL14" s="563" t="s">
        <v>19</v>
      </c>
      <c r="AM14" s="564" t="s">
        <v>22</v>
      </c>
      <c r="AN14" s="565" t="s">
        <v>6</v>
      </c>
      <c r="AO14" s="565" t="s">
        <v>10</v>
      </c>
      <c r="AP14" s="559" t="s">
        <v>12</v>
      </c>
      <c r="AQ14" s="557" t="s">
        <v>15</v>
      </c>
      <c r="AR14" s="557" t="s">
        <v>19</v>
      </c>
      <c r="AS14" s="557" t="s">
        <v>22</v>
      </c>
      <c r="AT14" s="566" t="s">
        <v>6</v>
      </c>
      <c r="AU14" s="566" t="s">
        <v>10</v>
      </c>
      <c r="AV14" s="566" t="s">
        <v>12</v>
      </c>
      <c r="AW14" s="566" t="s">
        <v>17</v>
      </c>
      <c r="AX14" s="566" t="s">
        <v>19</v>
      </c>
      <c r="AY14" s="566" t="s">
        <v>22</v>
      </c>
      <c r="AZ14" s="57" t="s">
        <v>53</v>
      </c>
    </row>
    <row r="15" spans="1:63" s="20" customFormat="1" ht="17.25" thickTop="1" thickBot="1">
      <c r="A15" s="567">
        <v>1</v>
      </c>
      <c r="B15" s="568">
        <v>321205321</v>
      </c>
      <c r="C15" s="569" t="s">
        <v>772</v>
      </c>
      <c r="D15" s="570"/>
      <c r="E15" s="570"/>
      <c r="F15" s="570"/>
      <c r="G15" s="571"/>
      <c r="H15" s="571"/>
      <c r="I15" s="572"/>
      <c r="J15" s="573"/>
      <c r="K15" s="573"/>
      <c r="L15" s="573"/>
      <c r="M15" s="287"/>
      <c r="N15" s="287"/>
      <c r="O15" s="574"/>
      <c r="P15" s="573"/>
      <c r="Q15" s="573"/>
      <c r="R15" s="573"/>
      <c r="S15" s="287"/>
      <c r="T15" s="287"/>
      <c r="U15" s="574"/>
      <c r="V15" s="573"/>
      <c r="W15" s="287"/>
      <c r="X15" s="575"/>
      <c r="Y15" s="575"/>
      <c r="Z15" s="287"/>
      <c r="AA15" s="287"/>
      <c r="AB15" s="576"/>
      <c r="AC15" s="571"/>
      <c r="AD15" s="287"/>
      <c r="AE15" s="287"/>
      <c r="AF15" s="287"/>
      <c r="AG15" s="571"/>
      <c r="AH15" s="577"/>
      <c r="AI15" s="571"/>
      <c r="AJ15" s="571"/>
      <c r="AK15" s="571"/>
      <c r="AL15" s="578"/>
      <c r="AM15" s="578"/>
      <c r="AN15" s="579"/>
      <c r="AO15" s="580"/>
      <c r="AP15" s="581"/>
      <c r="AQ15" s="576"/>
      <c r="AR15" s="571"/>
      <c r="AS15" s="571"/>
      <c r="AT15" s="287"/>
      <c r="AU15" s="287"/>
      <c r="AV15" s="287"/>
      <c r="AW15" s="287"/>
      <c r="AX15" s="287"/>
      <c r="AY15" s="287"/>
      <c r="AZ15" s="113">
        <f t="shared" ref="AZ15:AZ25" si="0">SUM(AT15:AY15)</f>
        <v>0</v>
      </c>
      <c r="BA15" s="114" t="s">
        <v>50</v>
      </c>
      <c r="BB15" s="115"/>
      <c r="BC15" s="116" t="s">
        <v>6</v>
      </c>
      <c r="BD15" s="116" t="s">
        <v>10</v>
      </c>
      <c r="BE15" s="117" t="s">
        <v>12</v>
      </c>
      <c r="BF15" s="117" t="s">
        <v>15</v>
      </c>
      <c r="BG15" s="117" t="s">
        <v>19</v>
      </c>
      <c r="BH15" s="119" t="s">
        <v>22</v>
      </c>
      <c r="BI15" s="430"/>
      <c r="BJ15" s="430"/>
    </row>
    <row r="16" spans="1:63" s="20" customFormat="1" ht="15.75">
      <c r="A16" s="567">
        <v>2</v>
      </c>
      <c r="B16" s="283">
        <v>321205373</v>
      </c>
      <c r="C16" s="284" t="s">
        <v>773</v>
      </c>
      <c r="D16" s="570">
        <v>2.5</v>
      </c>
      <c r="E16" s="570">
        <v>2</v>
      </c>
      <c r="F16" s="570">
        <v>0.5</v>
      </c>
      <c r="G16" s="575"/>
      <c r="H16" s="575"/>
      <c r="I16" s="574"/>
      <c r="J16" s="570">
        <v>2</v>
      </c>
      <c r="K16" s="570">
        <v>2</v>
      </c>
      <c r="L16" s="570">
        <v>0.5</v>
      </c>
      <c r="M16" s="287"/>
      <c r="N16" s="287"/>
      <c r="O16" s="574"/>
      <c r="P16" s="570">
        <v>0.5</v>
      </c>
      <c r="Q16" s="570">
        <v>0</v>
      </c>
      <c r="R16" s="570">
        <v>0</v>
      </c>
      <c r="S16" s="570">
        <v>0</v>
      </c>
      <c r="T16" s="570"/>
      <c r="U16" s="570"/>
      <c r="V16" s="573"/>
      <c r="W16" s="287"/>
      <c r="X16" s="575"/>
      <c r="Y16" s="575"/>
      <c r="Z16" s="287"/>
      <c r="AA16" s="582">
        <v>0</v>
      </c>
      <c r="AB16" s="583"/>
      <c r="AC16" s="575"/>
      <c r="AD16" s="287"/>
      <c r="AE16" s="582"/>
      <c r="AF16" s="570">
        <v>0</v>
      </c>
      <c r="AG16" s="575"/>
      <c r="AH16" s="584"/>
      <c r="AI16" s="575"/>
      <c r="AJ16" s="575"/>
      <c r="AK16" s="585"/>
      <c r="AL16" s="578"/>
      <c r="AM16" s="586">
        <v>15.5</v>
      </c>
      <c r="AN16" s="586">
        <v>14</v>
      </c>
      <c r="AO16" s="586">
        <v>10.5</v>
      </c>
      <c r="AP16" s="586">
        <v>4</v>
      </c>
      <c r="AQ16" s="583"/>
      <c r="AR16" s="575"/>
      <c r="AS16" s="574"/>
      <c r="AT16" s="587">
        <f t="shared" ref="AT16:AY25" si="1">AN16+AH16+AB16+V16+P16+J16+D16</f>
        <v>19</v>
      </c>
      <c r="AU16" s="289">
        <f t="shared" si="1"/>
        <v>14.5</v>
      </c>
      <c r="AV16" s="289">
        <f t="shared" si="1"/>
        <v>5</v>
      </c>
      <c r="AW16" s="289">
        <f t="shared" si="1"/>
        <v>0</v>
      </c>
      <c r="AX16" s="289">
        <f t="shared" si="1"/>
        <v>0</v>
      </c>
      <c r="AY16" s="587">
        <f t="shared" si="1"/>
        <v>15.5</v>
      </c>
      <c r="AZ16" s="113">
        <f t="shared" si="0"/>
        <v>54</v>
      </c>
      <c r="BA16" s="134">
        <f t="shared" ref="BA16:BA22" si="2">SUM(BC16:BH16)</f>
        <v>3</v>
      </c>
      <c r="BB16" s="135"/>
      <c r="BC16" s="136">
        <v>1</v>
      </c>
      <c r="BD16" s="136">
        <v>1</v>
      </c>
      <c r="BE16" s="136">
        <v>1</v>
      </c>
      <c r="BF16" s="136"/>
      <c r="BG16" s="136"/>
      <c r="BH16" s="136"/>
      <c r="BI16" s="686" t="s">
        <v>47</v>
      </c>
      <c r="BJ16" s="687"/>
    </row>
    <row r="17" spans="1:63" s="20" customFormat="1" ht="15.75">
      <c r="A17" s="567">
        <v>3</v>
      </c>
      <c r="B17" s="283">
        <v>321205409</v>
      </c>
      <c r="C17" s="284" t="s">
        <v>774</v>
      </c>
      <c r="D17" s="570">
        <v>1.5</v>
      </c>
      <c r="E17" s="570">
        <v>0.5</v>
      </c>
      <c r="F17" s="570">
        <v>1.5</v>
      </c>
      <c r="G17" s="571"/>
      <c r="H17" s="571"/>
      <c r="I17" s="588"/>
      <c r="J17" s="570">
        <v>0.5</v>
      </c>
      <c r="K17" s="570">
        <v>2.5</v>
      </c>
      <c r="L17" s="570">
        <v>2</v>
      </c>
      <c r="M17" s="287"/>
      <c r="N17" s="287"/>
      <c r="O17" s="574"/>
      <c r="P17" s="570">
        <v>0.5</v>
      </c>
      <c r="Q17" s="570">
        <v>1</v>
      </c>
      <c r="R17" s="570">
        <v>1</v>
      </c>
      <c r="S17" s="570">
        <v>1</v>
      </c>
      <c r="T17" s="570"/>
      <c r="U17" s="570"/>
      <c r="V17" s="573"/>
      <c r="W17" s="287"/>
      <c r="X17" s="575"/>
      <c r="Y17" s="575"/>
      <c r="Z17" s="287"/>
      <c r="AA17" s="582">
        <v>4</v>
      </c>
      <c r="AB17" s="583"/>
      <c r="AC17" s="575"/>
      <c r="AD17" s="287"/>
      <c r="AE17" s="582"/>
      <c r="AF17" s="570">
        <v>0</v>
      </c>
      <c r="AG17" s="575"/>
      <c r="AH17" s="584"/>
      <c r="AI17" s="575"/>
      <c r="AJ17" s="575"/>
      <c r="AK17" s="585"/>
      <c r="AL17" s="578"/>
      <c r="AM17" s="586">
        <v>9.5</v>
      </c>
      <c r="AN17" s="586">
        <v>11</v>
      </c>
      <c r="AO17" s="586">
        <v>5.5</v>
      </c>
      <c r="AP17" s="586">
        <v>1</v>
      </c>
      <c r="AQ17" s="583"/>
      <c r="AR17" s="575"/>
      <c r="AS17" s="574"/>
      <c r="AT17" s="587">
        <f t="shared" si="1"/>
        <v>13.5</v>
      </c>
      <c r="AU17" s="289">
        <f t="shared" si="1"/>
        <v>9.5</v>
      </c>
      <c r="AV17" s="289">
        <f t="shared" si="1"/>
        <v>5.5</v>
      </c>
      <c r="AW17" s="289">
        <f t="shared" si="1"/>
        <v>1</v>
      </c>
      <c r="AX17" s="289">
        <f t="shared" si="1"/>
        <v>0</v>
      </c>
      <c r="AY17" s="587">
        <f t="shared" si="1"/>
        <v>13.5</v>
      </c>
      <c r="AZ17" s="113">
        <f t="shared" si="0"/>
        <v>43</v>
      </c>
      <c r="BA17" s="134">
        <f t="shared" si="2"/>
        <v>5</v>
      </c>
      <c r="BB17" s="135"/>
      <c r="BC17" s="136"/>
      <c r="BD17" s="136"/>
      <c r="BE17" s="136"/>
      <c r="BF17" s="136"/>
      <c r="BG17" s="136"/>
      <c r="BH17" s="136">
        <v>5</v>
      </c>
      <c r="BI17" s="140"/>
      <c r="BJ17" s="141" t="s">
        <v>57</v>
      </c>
    </row>
    <row r="18" spans="1:63" s="20" customFormat="1" ht="16.5" thickBot="1">
      <c r="A18" s="567">
        <v>4</v>
      </c>
      <c r="B18" s="283">
        <v>321205653</v>
      </c>
      <c r="C18" s="589" t="s">
        <v>775</v>
      </c>
      <c r="D18" s="570">
        <v>3</v>
      </c>
      <c r="E18" s="570">
        <v>1.5</v>
      </c>
      <c r="F18" s="570">
        <v>0.5</v>
      </c>
      <c r="G18" s="571"/>
      <c r="H18" s="571"/>
      <c r="I18" s="588"/>
      <c r="J18" s="570">
        <v>2</v>
      </c>
      <c r="K18" s="570">
        <v>2.5</v>
      </c>
      <c r="L18" s="570">
        <v>1.5</v>
      </c>
      <c r="M18" s="287"/>
      <c r="N18" s="287"/>
      <c r="O18" s="574"/>
      <c r="P18" s="570">
        <v>0.5</v>
      </c>
      <c r="Q18" s="570">
        <v>1</v>
      </c>
      <c r="R18" s="570">
        <v>1</v>
      </c>
      <c r="S18" s="570">
        <v>0</v>
      </c>
      <c r="T18" s="570"/>
      <c r="U18" s="570"/>
      <c r="V18" s="573"/>
      <c r="W18" s="287"/>
      <c r="X18" s="575"/>
      <c r="Y18" s="575"/>
      <c r="Z18" s="287"/>
      <c r="AA18" s="582">
        <v>3.5</v>
      </c>
      <c r="AB18" s="583"/>
      <c r="AC18" s="575"/>
      <c r="AD18" s="287"/>
      <c r="AE18" s="582"/>
      <c r="AF18" s="570">
        <v>1</v>
      </c>
      <c r="AG18" s="575"/>
      <c r="AH18" s="584"/>
      <c r="AI18" s="575"/>
      <c r="AJ18" s="575"/>
      <c r="AK18" s="585"/>
      <c r="AL18" s="578"/>
      <c r="AM18" s="586">
        <v>10</v>
      </c>
      <c r="AN18" s="586">
        <v>12</v>
      </c>
      <c r="AO18" s="586">
        <v>4.5</v>
      </c>
      <c r="AP18" s="586">
        <v>1.5</v>
      </c>
      <c r="AQ18" s="583"/>
      <c r="AR18" s="575"/>
      <c r="AS18" s="574"/>
      <c r="AT18" s="587">
        <f t="shared" si="1"/>
        <v>17.5</v>
      </c>
      <c r="AU18" s="289">
        <f t="shared" si="1"/>
        <v>9.5</v>
      </c>
      <c r="AV18" s="289">
        <f t="shared" si="1"/>
        <v>4.5</v>
      </c>
      <c r="AW18" s="289">
        <f t="shared" si="1"/>
        <v>0</v>
      </c>
      <c r="AX18" s="289">
        <f t="shared" si="1"/>
        <v>1</v>
      </c>
      <c r="AY18" s="587">
        <f t="shared" si="1"/>
        <v>13.5</v>
      </c>
      <c r="AZ18" s="113">
        <f t="shared" si="0"/>
        <v>46</v>
      </c>
      <c r="BA18" s="134">
        <f t="shared" si="2"/>
        <v>2</v>
      </c>
      <c r="BB18" s="135"/>
      <c r="BC18" s="136"/>
      <c r="BD18" s="136"/>
      <c r="BE18" s="136"/>
      <c r="BF18" s="136">
        <v>1</v>
      </c>
      <c r="BG18" s="136">
        <v>1</v>
      </c>
      <c r="BH18" s="136"/>
      <c r="BI18" s="140"/>
      <c r="BJ18" s="141" t="s">
        <v>142</v>
      </c>
    </row>
    <row r="19" spans="1:63" s="20" customFormat="1" ht="16.5" thickTop="1">
      <c r="A19" s="567">
        <v>5</v>
      </c>
      <c r="B19" s="283">
        <v>321205681</v>
      </c>
      <c r="C19" s="589" t="s">
        <v>776</v>
      </c>
      <c r="D19" s="570">
        <v>3.5</v>
      </c>
      <c r="E19" s="570">
        <v>1.5</v>
      </c>
      <c r="F19" s="570">
        <v>1.5</v>
      </c>
      <c r="G19" s="571"/>
      <c r="H19" s="571"/>
      <c r="I19" s="572"/>
      <c r="J19" s="570">
        <v>3</v>
      </c>
      <c r="K19" s="570">
        <v>2.5</v>
      </c>
      <c r="L19" s="570">
        <v>2</v>
      </c>
      <c r="M19" s="287"/>
      <c r="N19" s="287"/>
      <c r="O19" s="574"/>
      <c r="P19" s="570">
        <v>0.5</v>
      </c>
      <c r="Q19" s="570">
        <v>1</v>
      </c>
      <c r="R19" s="570">
        <v>1</v>
      </c>
      <c r="S19" s="570">
        <v>0</v>
      </c>
      <c r="T19" s="570"/>
      <c r="U19" s="570"/>
      <c r="V19" s="573"/>
      <c r="W19" s="287"/>
      <c r="X19" s="575"/>
      <c r="Y19" s="575"/>
      <c r="Z19" s="287"/>
      <c r="AA19" s="582">
        <v>4.5</v>
      </c>
      <c r="AB19" s="583"/>
      <c r="AC19" s="575"/>
      <c r="AD19" s="287"/>
      <c r="AE19" s="582"/>
      <c r="AF19" s="570">
        <v>1</v>
      </c>
      <c r="AG19" s="575"/>
      <c r="AH19" s="584"/>
      <c r="AI19" s="575"/>
      <c r="AJ19" s="575"/>
      <c r="AK19" s="585"/>
      <c r="AL19" s="578"/>
      <c r="AM19" s="586">
        <v>11</v>
      </c>
      <c r="AN19" s="586">
        <v>15</v>
      </c>
      <c r="AO19" s="586">
        <v>9.5</v>
      </c>
      <c r="AP19" s="586">
        <v>1.5</v>
      </c>
      <c r="AQ19" s="583"/>
      <c r="AR19" s="575"/>
      <c r="AS19" s="574"/>
      <c r="AT19" s="587">
        <f t="shared" si="1"/>
        <v>22</v>
      </c>
      <c r="AU19" s="289">
        <f t="shared" si="1"/>
        <v>14.5</v>
      </c>
      <c r="AV19" s="289">
        <f t="shared" si="1"/>
        <v>6</v>
      </c>
      <c r="AW19" s="289">
        <f t="shared" si="1"/>
        <v>0</v>
      </c>
      <c r="AX19" s="289">
        <f t="shared" si="1"/>
        <v>1</v>
      </c>
      <c r="AY19" s="587">
        <f t="shared" si="1"/>
        <v>15.5</v>
      </c>
      <c r="AZ19" s="113">
        <f t="shared" si="0"/>
        <v>59</v>
      </c>
      <c r="BA19" s="134">
        <f t="shared" si="2"/>
        <v>10</v>
      </c>
      <c r="BB19" s="135"/>
      <c r="BC19" s="146">
        <v>3.5</v>
      </c>
      <c r="BD19" s="136">
        <v>3</v>
      </c>
      <c r="BE19" s="146">
        <v>3.5</v>
      </c>
      <c r="BF19" s="136"/>
      <c r="BG19" s="136"/>
      <c r="BH19" s="136"/>
      <c r="BI19" s="688" t="s">
        <v>43</v>
      </c>
      <c r="BJ19" s="689"/>
    </row>
    <row r="20" spans="1:63" s="20" customFormat="1" ht="16.5" thickBot="1">
      <c r="A20" s="567">
        <v>6</v>
      </c>
      <c r="B20" s="283">
        <v>322206057</v>
      </c>
      <c r="C20" s="284" t="s">
        <v>730</v>
      </c>
      <c r="D20" s="570">
        <v>3.5</v>
      </c>
      <c r="E20" s="570">
        <v>2.5</v>
      </c>
      <c r="F20" s="570">
        <v>2.5</v>
      </c>
      <c r="G20" s="575"/>
      <c r="H20" s="575"/>
      <c r="I20" s="574"/>
      <c r="J20" s="570">
        <v>2.5</v>
      </c>
      <c r="K20" s="570">
        <v>3</v>
      </c>
      <c r="L20" s="570">
        <v>2.5</v>
      </c>
      <c r="M20" s="287"/>
      <c r="N20" s="287"/>
      <c r="O20" s="574"/>
      <c r="P20" s="570">
        <v>0.5</v>
      </c>
      <c r="Q20" s="570">
        <v>1</v>
      </c>
      <c r="R20" s="570">
        <v>1</v>
      </c>
      <c r="S20" s="570">
        <v>1</v>
      </c>
      <c r="T20" s="570"/>
      <c r="U20" s="570"/>
      <c r="V20" s="573"/>
      <c r="W20" s="287"/>
      <c r="X20" s="575"/>
      <c r="Y20" s="575"/>
      <c r="Z20" s="287"/>
      <c r="AA20" s="582">
        <v>5</v>
      </c>
      <c r="AB20" s="583"/>
      <c r="AC20" s="575"/>
      <c r="AD20" s="287"/>
      <c r="AE20" s="582"/>
      <c r="AF20" s="570">
        <v>1</v>
      </c>
      <c r="AG20" s="575"/>
      <c r="AH20" s="584"/>
      <c r="AI20" s="575"/>
      <c r="AJ20" s="575"/>
      <c r="AK20" s="585"/>
      <c r="AL20" s="578"/>
      <c r="AM20" s="586">
        <v>18.5</v>
      </c>
      <c r="AN20" s="586">
        <v>16</v>
      </c>
      <c r="AO20" s="586">
        <v>15.5</v>
      </c>
      <c r="AP20" s="586">
        <v>7</v>
      </c>
      <c r="AQ20" s="583"/>
      <c r="AR20" s="575"/>
      <c r="AS20" s="574"/>
      <c r="AT20" s="587">
        <f t="shared" si="1"/>
        <v>22.5</v>
      </c>
      <c r="AU20" s="289">
        <f t="shared" si="1"/>
        <v>22</v>
      </c>
      <c r="AV20" s="289">
        <f t="shared" si="1"/>
        <v>13</v>
      </c>
      <c r="AW20" s="289">
        <f t="shared" si="1"/>
        <v>1</v>
      </c>
      <c r="AX20" s="289">
        <f t="shared" si="1"/>
        <v>1</v>
      </c>
      <c r="AY20" s="587">
        <f t="shared" si="1"/>
        <v>23.5</v>
      </c>
      <c r="AZ20" s="113">
        <f t="shared" si="0"/>
        <v>83</v>
      </c>
      <c r="BA20" s="134">
        <f t="shared" si="2"/>
        <v>10</v>
      </c>
      <c r="BB20" s="135"/>
      <c r="BC20" s="136">
        <v>3</v>
      </c>
      <c r="BD20" s="136">
        <v>3</v>
      </c>
      <c r="BE20" s="136">
        <v>4</v>
      </c>
      <c r="BF20" s="136"/>
      <c r="BG20" s="136"/>
      <c r="BH20" s="136"/>
      <c r="BI20" s="688" t="s">
        <v>44</v>
      </c>
      <c r="BJ20" s="689"/>
    </row>
    <row r="21" spans="1:63" s="20" customFormat="1" ht="17.25" thickTop="1" thickBot="1">
      <c r="A21" s="567">
        <v>7</v>
      </c>
      <c r="B21" s="283">
        <v>322206058</v>
      </c>
      <c r="C21" s="284" t="s">
        <v>777</v>
      </c>
      <c r="D21" s="570">
        <v>3.5</v>
      </c>
      <c r="E21" s="570">
        <v>1.5</v>
      </c>
      <c r="F21" s="570">
        <v>2</v>
      </c>
      <c r="G21" s="571"/>
      <c r="H21" s="571"/>
      <c r="I21" s="572"/>
      <c r="J21" s="570">
        <v>2.5</v>
      </c>
      <c r="K21" s="570">
        <v>2.5</v>
      </c>
      <c r="L21" s="570">
        <v>4</v>
      </c>
      <c r="M21" s="287"/>
      <c r="N21" s="287"/>
      <c r="O21" s="574"/>
      <c r="P21" s="570">
        <v>0.5</v>
      </c>
      <c r="Q21" s="570">
        <v>1</v>
      </c>
      <c r="R21" s="570">
        <v>1</v>
      </c>
      <c r="S21" s="570">
        <v>1</v>
      </c>
      <c r="T21" s="570"/>
      <c r="U21" s="570"/>
      <c r="V21" s="573"/>
      <c r="W21" s="287"/>
      <c r="X21" s="575"/>
      <c r="Y21" s="575"/>
      <c r="Z21" s="287"/>
      <c r="AA21" s="582">
        <v>4.5</v>
      </c>
      <c r="AB21" s="583"/>
      <c r="AC21" s="575"/>
      <c r="AD21" s="287"/>
      <c r="AE21" s="582"/>
      <c r="AF21" s="570">
        <v>1</v>
      </c>
      <c r="AG21" s="575"/>
      <c r="AH21" s="584"/>
      <c r="AI21" s="575"/>
      <c r="AJ21" s="575"/>
      <c r="AK21" s="585"/>
      <c r="AL21" s="578"/>
      <c r="AM21" s="586">
        <v>17</v>
      </c>
      <c r="AN21" s="586">
        <v>16</v>
      </c>
      <c r="AO21" s="586">
        <v>18.5</v>
      </c>
      <c r="AP21" s="586">
        <v>9.5</v>
      </c>
      <c r="AQ21" s="583"/>
      <c r="AR21" s="575"/>
      <c r="AS21" s="574"/>
      <c r="AT21" s="587">
        <f t="shared" si="1"/>
        <v>22.5</v>
      </c>
      <c r="AU21" s="289">
        <f t="shared" si="1"/>
        <v>23.5</v>
      </c>
      <c r="AV21" s="289">
        <f t="shared" si="1"/>
        <v>16.5</v>
      </c>
      <c r="AW21" s="289">
        <f t="shared" si="1"/>
        <v>1</v>
      </c>
      <c r="AX21" s="289">
        <f t="shared" si="1"/>
        <v>1</v>
      </c>
      <c r="AY21" s="587">
        <f t="shared" si="1"/>
        <v>21.5</v>
      </c>
      <c r="AZ21" s="113">
        <f t="shared" si="0"/>
        <v>86</v>
      </c>
      <c r="BA21" s="134">
        <f t="shared" si="2"/>
        <v>20</v>
      </c>
      <c r="BB21" s="154"/>
      <c r="BC21" s="160"/>
      <c r="BD21" s="160"/>
      <c r="BE21" s="161"/>
      <c r="BF21" s="161"/>
      <c r="BG21" s="161"/>
      <c r="BH21" s="163">
        <v>20</v>
      </c>
      <c r="BI21" s="688" t="s">
        <v>63</v>
      </c>
      <c r="BJ21" s="689"/>
    </row>
    <row r="22" spans="1:63" s="20" customFormat="1" ht="16.5" thickTop="1">
      <c r="A22" s="567">
        <v>8</v>
      </c>
      <c r="B22" s="283">
        <v>322206061</v>
      </c>
      <c r="C22" s="284" t="s">
        <v>778</v>
      </c>
      <c r="D22" s="570">
        <v>2.5</v>
      </c>
      <c r="E22" s="570">
        <v>0.5</v>
      </c>
      <c r="F22" s="570">
        <v>0.5</v>
      </c>
      <c r="G22" s="571"/>
      <c r="H22" s="571"/>
      <c r="I22" s="572"/>
      <c r="J22" s="570">
        <v>1.5</v>
      </c>
      <c r="K22" s="570">
        <v>1.5</v>
      </c>
      <c r="L22" s="570">
        <v>0.5</v>
      </c>
      <c r="M22" s="287"/>
      <c r="N22" s="287"/>
      <c r="O22" s="574"/>
      <c r="P22" s="570">
        <v>0.5</v>
      </c>
      <c r="Q22" s="570">
        <v>1</v>
      </c>
      <c r="R22" s="570">
        <v>1</v>
      </c>
      <c r="S22" s="570">
        <v>0</v>
      </c>
      <c r="T22" s="570"/>
      <c r="U22" s="570"/>
      <c r="V22" s="573"/>
      <c r="W22" s="287"/>
      <c r="X22" s="575"/>
      <c r="Y22" s="575"/>
      <c r="Z22" s="287"/>
      <c r="AA22" s="582">
        <v>3.5</v>
      </c>
      <c r="AB22" s="583"/>
      <c r="AC22" s="575"/>
      <c r="AD22" s="287"/>
      <c r="AE22" s="582"/>
      <c r="AF22" s="570">
        <v>0</v>
      </c>
      <c r="AG22" s="575"/>
      <c r="AH22" s="584"/>
      <c r="AI22" s="575"/>
      <c r="AJ22" s="575"/>
      <c r="AK22" s="585"/>
      <c r="AL22" s="578"/>
      <c r="AM22" s="586">
        <v>11.5</v>
      </c>
      <c r="AN22" s="586">
        <v>13</v>
      </c>
      <c r="AO22" s="586">
        <v>4</v>
      </c>
      <c r="AP22" s="586">
        <v>1.5</v>
      </c>
      <c r="AQ22" s="583"/>
      <c r="AR22" s="575"/>
      <c r="AS22" s="574"/>
      <c r="AT22" s="587">
        <f t="shared" si="1"/>
        <v>17.5</v>
      </c>
      <c r="AU22" s="289">
        <f t="shared" si="1"/>
        <v>7</v>
      </c>
      <c r="AV22" s="289">
        <f t="shared" si="1"/>
        <v>3.5</v>
      </c>
      <c r="AW22" s="289">
        <f t="shared" si="1"/>
        <v>0</v>
      </c>
      <c r="AX22" s="289">
        <f t="shared" si="1"/>
        <v>0</v>
      </c>
      <c r="AY22" s="587">
        <f t="shared" si="1"/>
        <v>15</v>
      </c>
      <c r="AZ22" s="113">
        <f t="shared" si="0"/>
        <v>43</v>
      </c>
      <c r="BA22" s="134">
        <f t="shared" si="2"/>
        <v>50</v>
      </c>
      <c r="BB22" s="154"/>
      <c r="BC22" s="160">
        <v>20</v>
      </c>
      <c r="BD22" s="160">
        <v>20</v>
      </c>
      <c r="BE22" s="161">
        <v>10</v>
      </c>
      <c r="BF22" s="161"/>
      <c r="BG22" s="161"/>
      <c r="BH22" s="163"/>
      <c r="BI22" s="688" t="s">
        <v>65</v>
      </c>
      <c r="BJ22" s="689"/>
    </row>
    <row r="23" spans="1:63" s="20" customFormat="1" ht="16.5" thickBot="1">
      <c r="A23" s="567">
        <v>9</v>
      </c>
      <c r="B23" s="283">
        <v>322206066</v>
      </c>
      <c r="C23" s="284" t="s">
        <v>779</v>
      </c>
      <c r="D23" s="570">
        <v>3</v>
      </c>
      <c r="E23" s="570">
        <v>1</v>
      </c>
      <c r="F23" s="570">
        <v>1</v>
      </c>
      <c r="G23" s="575"/>
      <c r="H23" s="575"/>
      <c r="I23" s="574"/>
      <c r="J23" s="570">
        <v>2</v>
      </c>
      <c r="K23" s="570">
        <v>1</v>
      </c>
      <c r="L23" s="570">
        <v>1.5</v>
      </c>
      <c r="M23" s="287"/>
      <c r="N23" s="287"/>
      <c r="O23" s="574"/>
      <c r="P23" s="570">
        <v>0.5</v>
      </c>
      <c r="Q23" s="570">
        <v>1</v>
      </c>
      <c r="R23" s="570">
        <v>1</v>
      </c>
      <c r="S23" s="570">
        <v>1</v>
      </c>
      <c r="T23" s="570"/>
      <c r="U23" s="570"/>
      <c r="V23" s="573"/>
      <c r="W23" s="287"/>
      <c r="X23" s="575"/>
      <c r="Y23" s="575"/>
      <c r="Z23" s="287"/>
      <c r="AA23" s="582">
        <v>5</v>
      </c>
      <c r="AB23" s="583"/>
      <c r="AC23" s="575"/>
      <c r="AD23" s="287"/>
      <c r="AE23" s="582"/>
      <c r="AF23" s="570">
        <v>1</v>
      </c>
      <c r="AG23" s="575"/>
      <c r="AH23" s="584"/>
      <c r="AI23" s="575"/>
      <c r="AJ23" s="575"/>
      <c r="AK23" s="585"/>
      <c r="AL23" s="578"/>
      <c r="AM23" s="586">
        <v>13.5</v>
      </c>
      <c r="AN23" s="586">
        <v>15</v>
      </c>
      <c r="AO23" s="586">
        <v>9.5</v>
      </c>
      <c r="AP23" s="586">
        <v>3</v>
      </c>
      <c r="AQ23" s="583"/>
      <c r="AR23" s="575"/>
      <c r="AS23" s="574"/>
      <c r="AT23" s="587">
        <f t="shared" si="1"/>
        <v>20.5</v>
      </c>
      <c r="AU23" s="289">
        <f t="shared" si="1"/>
        <v>12.5</v>
      </c>
      <c r="AV23" s="289">
        <f t="shared" si="1"/>
        <v>6.5</v>
      </c>
      <c r="AW23" s="289">
        <f t="shared" si="1"/>
        <v>1</v>
      </c>
      <c r="AX23" s="289">
        <f t="shared" si="1"/>
        <v>1</v>
      </c>
      <c r="AY23" s="587">
        <f t="shared" si="1"/>
        <v>18.5</v>
      </c>
      <c r="AZ23" s="113">
        <f t="shared" si="0"/>
        <v>60</v>
      </c>
      <c r="BA23" s="164"/>
      <c r="BB23" s="165"/>
      <c r="BC23" s="166"/>
      <c r="BD23" s="166"/>
      <c r="BE23" s="167"/>
      <c r="BF23" s="167"/>
      <c r="BG23" s="167"/>
      <c r="BH23" s="169"/>
      <c r="BI23" s="690"/>
      <c r="BJ23" s="691"/>
    </row>
    <row r="24" spans="1:63" s="20" customFormat="1" ht="16.5" thickBot="1">
      <c r="A24" s="567">
        <v>10</v>
      </c>
      <c r="B24" s="283">
        <v>331202620</v>
      </c>
      <c r="C24" s="284" t="s">
        <v>780</v>
      </c>
      <c r="D24" s="570">
        <v>3</v>
      </c>
      <c r="E24" s="570">
        <v>2</v>
      </c>
      <c r="F24" s="570">
        <v>1.5</v>
      </c>
      <c r="G24" s="575"/>
      <c r="H24" s="575"/>
      <c r="I24" s="574"/>
      <c r="J24" s="570">
        <v>2.5</v>
      </c>
      <c r="K24" s="570">
        <v>2</v>
      </c>
      <c r="L24" s="570">
        <v>3</v>
      </c>
      <c r="M24" s="287"/>
      <c r="N24" s="287"/>
      <c r="O24" s="574"/>
      <c r="P24" s="570">
        <v>0.5</v>
      </c>
      <c r="Q24" s="570">
        <v>0</v>
      </c>
      <c r="R24" s="570">
        <v>0</v>
      </c>
      <c r="S24" s="570">
        <v>0</v>
      </c>
      <c r="T24" s="570"/>
      <c r="U24" s="570"/>
      <c r="V24" s="573"/>
      <c r="W24" s="287"/>
      <c r="X24" s="575"/>
      <c r="Y24" s="575"/>
      <c r="Z24" s="287"/>
      <c r="AA24" s="582">
        <v>1.5</v>
      </c>
      <c r="AB24" s="583"/>
      <c r="AC24" s="575"/>
      <c r="AD24" s="287"/>
      <c r="AE24" s="582"/>
      <c r="AF24" s="570">
        <v>0</v>
      </c>
      <c r="AG24" s="575"/>
      <c r="AH24" s="584"/>
      <c r="AI24" s="575"/>
      <c r="AJ24" s="575"/>
      <c r="AK24" s="585"/>
      <c r="AL24" s="578"/>
      <c r="AM24" s="586">
        <v>14</v>
      </c>
      <c r="AN24" s="586">
        <v>16.5</v>
      </c>
      <c r="AO24" s="586">
        <v>12</v>
      </c>
      <c r="AP24" s="586">
        <v>3.5</v>
      </c>
      <c r="AQ24" s="583"/>
      <c r="AR24" s="575"/>
      <c r="AS24" s="574"/>
      <c r="AT24" s="587">
        <f t="shared" si="1"/>
        <v>22.5</v>
      </c>
      <c r="AU24" s="289">
        <f t="shared" si="1"/>
        <v>16</v>
      </c>
      <c r="AV24" s="289">
        <f t="shared" si="1"/>
        <v>8</v>
      </c>
      <c r="AW24" s="289">
        <f t="shared" si="1"/>
        <v>0</v>
      </c>
      <c r="AX24" s="289">
        <f t="shared" si="1"/>
        <v>0</v>
      </c>
      <c r="AY24" s="587">
        <f t="shared" si="1"/>
        <v>15.5</v>
      </c>
      <c r="AZ24" s="113">
        <f t="shared" si="0"/>
        <v>62</v>
      </c>
      <c r="BA24" s="170">
        <f>SUM(BA16:BA22)</f>
        <v>100</v>
      </c>
      <c r="BB24" s="171"/>
      <c r="BC24" s="542">
        <f>SUM(BC16:BC23)</f>
        <v>27.5</v>
      </c>
      <c r="BD24" s="172">
        <f t="shared" ref="BD24:BH24" si="3">SUM(BD16:BD23)</f>
        <v>27</v>
      </c>
      <c r="BE24" s="542">
        <f t="shared" si="3"/>
        <v>18.5</v>
      </c>
      <c r="BF24" s="172">
        <f t="shared" si="3"/>
        <v>1</v>
      </c>
      <c r="BG24" s="172">
        <f t="shared" si="3"/>
        <v>1</v>
      </c>
      <c r="BH24" s="172">
        <f t="shared" si="3"/>
        <v>25</v>
      </c>
      <c r="BI24" s="692" t="s">
        <v>68</v>
      </c>
      <c r="BJ24" s="693"/>
    </row>
    <row r="25" spans="1:63" s="20" customFormat="1" ht="16.5" thickBot="1">
      <c r="A25" s="567">
        <v>11</v>
      </c>
      <c r="B25" s="283">
        <v>331203458</v>
      </c>
      <c r="C25" s="284" t="s">
        <v>781</v>
      </c>
      <c r="D25" s="570">
        <v>3</v>
      </c>
      <c r="E25" s="570">
        <v>1.5</v>
      </c>
      <c r="F25" s="570">
        <v>2.5</v>
      </c>
      <c r="G25" s="575"/>
      <c r="H25" s="575"/>
      <c r="I25" s="574"/>
      <c r="J25" s="570">
        <v>1.5</v>
      </c>
      <c r="K25" s="570">
        <v>2.5</v>
      </c>
      <c r="L25" s="570">
        <v>2.5</v>
      </c>
      <c r="M25" s="287"/>
      <c r="N25" s="287"/>
      <c r="O25" s="574"/>
      <c r="P25" s="570">
        <v>0.5</v>
      </c>
      <c r="Q25" s="570">
        <v>1</v>
      </c>
      <c r="R25" s="570">
        <v>1</v>
      </c>
      <c r="S25" s="570">
        <v>1</v>
      </c>
      <c r="T25" s="570"/>
      <c r="U25" s="570"/>
      <c r="V25" s="573"/>
      <c r="W25" s="287"/>
      <c r="X25" s="575"/>
      <c r="Y25" s="575"/>
      <c r="Z25" s="287"/>
      <c r="AA25" s="582">
        <v>3</v>
      </c>
      <c r="AB25" s="583"/>
      <c r="AC25" s="575"/>
      <c r="AD25" s="287"/>
      <c r="AE25" s="582"/>
      <c r="AF25" s="570">
        <v>0</v>
      </c>
      <c r="AG25" s="575"/>
      <c r="AH25" s="584"/>
      <c r="AI25" s="575"/>
      <c r="AJ25" s="575"/>
      <c r="AK25" s="585"/>
      <c r="AL25" s="578"/>
      <c r="AM25" s="586">
        <v>15.4</v>
      </c>
      <c r="AN25" s="586">
        <v>14</v>
      </c>
      <c r="AO25" s="586">
        <v>12.5</v>
      </c>
      <c r="AP25" s="586">
        <v>5</v>
      </c>
      <c r="AQ25" s="583"/>
      <c r="AR25" s="575"/>
      <c r="AS25" s="574"/>
      <c r="AT25" s="587">
        <f t="shared" si="1"/>
        <v>19</v>
      </c>
      <c r="AU25" s="289">
        <f t="shared" si="1"/>
        <v>17.5</v>
      </c>
      <c r="AV25" s="289">
        <f t="shared" si="1"/>
        <v>11</v>
      </c>
      <c r="AW25" s="289">
        <f t="shared" si="1"/>
        <v>1</v>
      </c>
      <c r="AX25" s="289">
        <f t="shared" si="1"/>
        <v>0</v>
      </c>
      <c r="AY25" s="587">
        <f t="shared" si="1"/>
        <v>18.399999999999999</v>
      </c>
      <c r="AZ25" s="113">
        <f t="shared" si="0"/>
        <v>66.900000000000006</v>
      </c>
    </row>
    <row r="26" spans="1:63" s="20" customFormat="1" ht="17.25" thickTop="1" thickBot="1">
      <c r="A26" s="750" t="s">
        <v>782</v>
      </c>
      <c r="B26" s="751"/>
      <c r="C26" s="752"/>
      <c r="D26" s="590">
        <f t="shared" ref="D26:AS26" si="4">(SUM(D15:D25))/$BF$10</f>
        <v>2.6363636363636362</v>
      </c>
      <c r="E26" s="590">
        <f t="shared" si="4"/>
        <v>1.3181818181818181</v>
      </c>
      <c r="F26" s="590">
        <f t="shared" si="4"/>
        <v>1.2727272727272727</v>
      </c>
      <c r="G26" s="590">
        <f t="shared" si="4"/>
        <v>0</v>
      </c>
      <c r="H26" s="590">
        <f t="shared" si="4"/>
        <v>0</v>
      </c>
      <c r="I26" s="590">
        <f t="shared" si="4"/>
        <v>0</v>
      </c>
      <c r="J26" s="591">
        <f t="shared" si="4"/>
        <v>1.8181818181818181</v>
      </c>
      <c r="K26" s="591">
        <f t="shared" si="4"/>
        <v>2</v>
      </c>
      <c r="L26" s="591">
        <f t="shared" si="4"/>
        <v>1.8181818181818181</v>
      </c>
      <c r="M26" s="591">
        <f t="shared" si="4"/>
        <v>0</v>
      </c>
      <c r="N26" s="591">
        <f t="shared" si="4"/>
        <v>0</v>
      </c>
      <c r="O26" s="591">
        <f t="shared" si="4"/>
        <v>0</v>
      </c>
      <c r="P26" s="591">
        <f t="shared" si="4"/>
        <v>0.45454545454545453</v>
      </c>
      <c r="Q26" s="591">
        <f t="shared" si="4"/>
        <v>0.72727272727272729</v>
      </c>
      <c r="R26" s="591">
        <f t="shared" si="4"/>
        <v>0.72727272727272729</v>
      </c>
      <c r="S26" s="591">
        <f t="shared" si="4"/>
        <v>0.45454545454545453</v>
      </c>
      <c r="T26" s="591">
        <f t="shared" si="4"/>
        <v>0</v>
      </c>
      <c r="U26" s="591">
        <f t="shared" si="4"/>
        <v>0</v>
      </c>
      <c r="V26" s="591">
        <f t="shared" si="4"/>
        <v>0</v>
      </c>
      <c r="W26" s="591">
        <f t="shared" si="4"/>
        <v>0</v>
      </c>
      <c r="X26" s="591">
        <f t="shared" si="4"/>
        <v>0</v>
      </c>
      <c r="Y26" s="591">
        <f t="shared" si="4"/>
        <v>0</v>
      </c>
      <c r="Z26" s="592">
        <f t="shared" si="4"/>
        <v>0</v>
      </c>
      <c r="AA26" s="592">
        <f t="shared" si="4"/>
        <v>3.1363636363636362</v>
      </c>
      <c r="AB26" s="591">
        <f t="shared" si="4"/>
        <v>0</v>
      </c>
      <c r="AC26" s="591">
        <f t="shared" si="4"/>
        <v>0</v>
      </c>
      <c r="AD26" s="592">
        <f t="shared" si="4"/>
        <v>0</v>
      </c>
      <c r="AE26" s="592">
        <f t="shared" si="4"/>
        <v>0</v>
      </c>
      <c r="AF26" s="591">
        <f t="shared" si="4"/>
        <v>0.45454545454545453</v>
      </c>
      <c r="AG26" s="591">
        <f t="shared" si="4"/>
        <v>0</v>
      </c>
      <c r="AH26" s="591">
        <f t="shared" si="4"/>
        <v>0</v>
      </c>
      <c r="AI26" s="591">
        <f t="shared" si="4"/>
        <v>0</v>
      </c>
      <c r="AJ26" s="591">
        <f t="shared" si="4"/>
        <v>0</v>
      </c>
      <c r="AK26" s="591">
        <f t="shared" si="4"/>
        <v>0</v>
      </c>
      <c r="AL26" s="592">
        <f t="shared" si="4"/>
        <v>0</v>
      </c>
      <c r="AM26" s="592">
        <f t="shared" si="4"/>
        <v>12.354545454545455</v>
      </c>
      <c r="AN26" s="591">
        <f t="shared" si="4"/>
        <v>12.954545454545455</v>
      </c>
      <c r="AO26" s="591">
        <f t="shared" si="4"/>
        <v>9.2727272727272734</v>
      </c>
      <c r="AP26" s="591">
        <f t="shared" si="4"/>
        <v>3.4090909090909092</v>
      </c>
      <c r="AQ26" s="591">
        <f t="shared" si="4"/>
        <v>0</v>
      </c>
      <c r="AR26" s="591">
        <f t="shared" si="4"/>
        <v>0</v>
      </c>
      <c r="AS26" s="591">
        <f t="shared" si="4"/>
        <v>0</v>
      </c>
      <c r="AT26" s="593">
        <f>(SUM(AT15:AT25))/10</f>
        <v>19.649999999999999</v>
      </c>
      <c r="AU26" s="593">
        <f>(SUM(AU15:AU25))/10</f>
        <v>14.65</v>
      </c>
      <c r="AV26" s="593">
        <f>(SUM(AV16:AV25))/10</f>
        <v>7.95</v>
      </c>
      <c r="AW26" s="594">
        <f>(SUM(AW16:AW25))/10</f>
        <v>0.5</v>
      </c>
      <c r="AX26" s="594">
        <f>(SUM(AX15:AX25))/10</f>
        <v>0.5</v>
      </c>
      <c r="AY26" s="594">
        <f>(SUM(AY15:AY25))/10</f>
        <v>17.04</v>
      </c>
      <c r="AZ26" s="113"/>
      <c r="BA26" s="677"/>
      <c r="BB26" s="678"/>
      <c r="BC26" s="678"/>
      <c r="BD26" s="678"/>
      <c r="BE26" s="678"/>
      <c r="BF26" s="678"/>
      <c r="BG26" s="678"/>
      <c r="BH26" s="678"/>
      <c r="BI26" s="678"/>
      <c r="BJ26" s="679"/>
    </row>
    <row r="27" spans="1:63" s="20" customFormat="1" ht="17.25" thickTop="1" thickBot="1">
      <c r="A27" s="753" t="s">
        <v>783</v>
      </c>
      <c r="B27" s="754"/>
      <c r="C27" s="755"/>
      <c r="D27" s="595">
        <f t="shared" ref="D27:I27" si="5">D26/BC19</f>
        <v>0.75324675324675316</v>
      </c>
      <c r="E27" s="595">
        <f t="shared" si="5"/>
        <v>0.43939393939393939</v>
      </c>
      <c r="F27" s="595">
        <f t="shared" si="5"/>
        <v>0.36363636363636365</v>
      </c>
      <c r="G27" s="595" t="e">
        <f t="shared" si="5"/>
        <v>#DIV/0!</v>
      </c>
      <c r="H27" s="595" t="e">
        <f t="shared" si="5"/>
        <v>#DIV/0!</v>
      </c>
      <c r="I27" s="595" t="e">
        <f t="shared" si="5"/>
        <v>#DIV/0!</v>
      </c>
      <c r="J27" s="595">
        <f t="shared" ref="J27:O27" si="6">J26/BC20</f>
        <v>0.60606060606060608</v>
      </c>
      <c r="K27" s="595">
        <f t="shared" si="6"/>
        <v>0.66666666666666663</v>
      </c>
      <c r="L27" s="595">
        <f t="shared" si="6"/>
        <v>0.45454545454545453</v>
      </c>
      <c r="M27" s="595" t="e">
        <f t="shared" si="6"/>
        <v>#DIV/0!</v>
      </c>
      <c r="N27" s="595" t="e">
        <f t="shared" si="6"/>
        <v>#DIV/0!</v>
      </c>
      <c r="O27" s="595" t="e">
        <f t="shared" si="6"/>
        <v>#DIV/0!</v>
      </c>
      <c r="P27" s="595">
        <f t="shared" ref="P27:U27" si="7">P26/BC16</f>
        <v>0.45454545454545453</v>
      </c>
      <c r="Q27" s="595">
        <f t="shared" si="7"/>
        <v>0.72727272727272729</v>
      </c>
      <c r="R27" s="595">
        <f t="shared" si="7"/>
        <v>0.72727272727272729</v>
      </c>
      <c r="S27" s="595" t="e">
        <f t="shared" si="7"/>
        <v>#DIV/0!</v>
      </c>
      <c r="T27" s="595" t="e">
        <f t="shared" si="7"/>
        <v>#DIV/0!</v>
      </c>
      <c r="U27" s="595" t="e">
        <f t="shared" si="7"/>
        <v>#DIV/0!</v>
      </c>
      <c r="V27" s="596" t="e">
        <f t="shared" ref="V27:AA27" si="8">V26/BC17</f>
        <v>#DIV/0!</v>
      </c>
      <c r="W27" s="596" t="e">
        <f t="shared" si="8"/>
        <v>#DIV/0!</v>
      </c>
      <c r="X27" s="596" t="e">
        <f t="shared" si="8"/>
        <v>#DIV/0!</v>
      </c>
      <c r="Y27" s="596" t="e">
        <f t="shared" si="8"/>
        <v>#DIV/0!</v>
      </c>
      <c r="Z27" s="596" t="e">
        <f t="shared" si="8"/>
        <v>#DIV/0!</v>
      </c>
      <c r="AA27" s="596">
        <f t="shared" si="8"/>
        <v>0.6272727272727272</v>
      </c>
      <c r="AB27" s="597" t="e">
        <f t="shared" ref="AB27:AG27" si="9">AB26/BC18</f>
        <v>#DIV/0!</v>
      </c>
      <c r="AC27" s="597" t="e">
        <f t="shared" si="9"/>
        <v>#DIV/0!</v>
      </c>
      <c r="AD27" s="597" t="e">
        <f t="shared" si="9"/>
        <v>#DIV/0!</v>
      </c>
      <c r="AE27" s="597">
        <f t="shared" si="9"/>
        <v>0</v>
      </c>
      <c r="AF27" s="597">
        <f t="shared" si="9"/>
        <v>0.45454545454545453</v>
      </c>
      <c r="AG27" s="597" t="e">
        <f t="shared" si="9"/>
        <v>#DIV/0!</v>
      </c>
      <c r="AH27" s="598" t="e">
        <f t="shared" ref="AH27:AM27" si="10">AH26/BC21</f>
        <v>#DIV/0!</v>
      </c>
      <c r="AI27" s="598" t="e">
        <f t="shared" si="10"/>
        <v>#DIV/0!</v>
      </c>
      <c r="AJ27" s="598" t="e">
        <f t="shared" si="10"/>
        <v>#DIV/0!</v>
      </c>
      <c r="AK27" s="598" t="e">
        <f t="shared" si="10"/>
        <v>#DIV/0!</v>
      </c>
      <c r="AL27" s="598" t="e">
        <f t="shared" si="10"/>
        <v>#DIV/0!</v>
      </c>
      <c r="AM27" s="598">
        <f t="shared" si="10"/>
        <v>0.61772727272727279</v>
      </c>
      <c r="AN27" s="599">
        <f t="shared" ref="AN27:AS27" si="11">AN26/BC22</f>
        <v>0.64772727272727271</v>
      </c>
      <c r="AO27" s="599">
        <f t="shared" si="11"/>
        <v>0.46363636363636368</v>
      </c>
      <c r="AP27" s="599">
        <f t="shared" si="11"/>
        <v>0.34090909090909094</v>
      </c>
      <c r="AQ27" s="599" t="e">
        <f t="shared" si="11"/>
        <v>#DIV/0!</v>
      </c>
      <c r="AR27" s="599" t="e">
        <f t="shared" si="11"/>
        <v>#DIV/0!</v>
      </c>
      <c r="AS27" s="599" t="e">
        <f t="shared" si="11"/>
        <v>#DIV/0!</v>
      </c>
      <c r="AT27" s="600">
        <f t="shared" ref="AT27:AY27" si="12">AT26/BC24</f>
        <v>0.71454545454545448</v>
      </c>
      <c r="AU27" s="600">
        <f t="shared" si="12"/>
        <v>0.54259259259259263</v>
      </c>
      <c r="AV27" s="600">
        <f t="shared" si="12"/>
        <v>0.42972972972972973</v>
      </c>
      <c r="AW27" s="600">
        <f t="shared" si="12"/>
        <v>0.5</v>
      </c>
      <c r="AX27" s="600">
        <f t="shared" si="12"/>
        <v>0.5</v>
      </c>
      <c r="AY27" s="600">
        <f t="shared" si="12"/>
        <v>0.68159999999999998</v>
      </c>
      <c r="AZ27" s="197"/>
      <c r="BA27" s="680"/>
      <c r="BB27" s="681"/>
      <c r="BC27" s="681"/>
      <c r="BD27" s="681"/>
      <c r="BE27" s="681"/>
      <c r="BF27" s="681"/>
      <c r="BG27" s="681"/>
      <c r="BH27" s="681"/>
      <c r="BI27" s="681"/>
      <c r="BJ27" s="682"/>
    </row>
    <row r="28" spans="1:63" s="20" customFormat="1" ht="13.5" thickTop="1">
      <c r="B28" s="198"/>
      <c r="AT28" s="200"/>
      <c r="AU28" s="201"/>
      <c r="AW28" s="201"/>
      <c r="AX28" s="201"/>
      <c r="AY28" s="201"/>
    </row>
    <row r="29" spans="1:63" s="20" customFormat="1" ht="12.75">
      <c r="A29" s="706" t="s">
        <v>117</v>
      </c>
      <c r="B29" s="706"/>
      <c r="C29" s="707" t="s">
        <v>605</v>
      </c>
      <c r="D29" s="707"/>
      <c r="E29" s="707"/>
      <c r="F29" s="707"/>
      <c r="G29" s="415"/>
      <c r="H29" s="415"/>
      <c r="I29" s="706"/>
      <c r="J29" s="706"/>
      <c r="K29" s="706"/>
      <c r="L29" s="706"/>
      <c r="M29" s="706"/>
      <c r="N29" s="706"/>
      <c r="O29" s="706"/>
      <c r="P29" s="706"/>
      <c r="Q29" s="706"/>
      <c r="R29" s="706"/>
      <c r="S29" s="706"/>
      <c r="T29" s="706"/>
      <c r="U29" s="706"/>
      <c r="W29" s="709" t="s">
        <v>201</v>
      </c>
      <c r="X29" s="709"/>
      <c r="Y29" s="709"/>
      <c r="Z29" s="709"/>
      <c r="AA29" s="709"/>
      <c r="AB29" s="709"/>
      <c r="AC29" s="709"/>
      <c r="AD29" s="709"/>
      <c r="AE29" s="709"/>
      <c r="AF29" s="709"/>
      <c r="AG29" s="709"/>
      <c r="AH29" s="709"/>
      <c r="AI29" s="709"/>
      <c r="AJ29" s="709"/>
      <c r="AK29" s="709"/>
      <c r="AL29" s="709"/>
      <c r="AM29" s="709"/>
      <c r="AN29" s="709"/>
      <c r="AO29" s="709"/>
      <c r="AP29" s="709"/>
      <c r="AQ29" s="709"/>
      <c r="AR29" s="709"/>
      <c r="AS29" s="709"/>
      <c r="AT29" s="709"/>
      <c r="AU29" s="709"/>
      <c r="AV29" s="709"/>
      <c r="AW29" s="709"/>
      <c r="AX29" s="709"/>
      <c r="AY29" s="709"/>
      <c r="AZ29" s="708"/>
      <c r="BA29" s="708"/>
      <c r="BB29" s="708"/>
      <c r="BC29" s="708"/>
      <c r="BD29" s="708"/>
      <c r="BE29" s="708"/>
      <c r="BF29" s="411"/>
      <c r="BG29" s="706" t="s">
        <v>120</v>
      </c>
      <c r="BH29" s="706"/>
      <c r="BI29" s="706"/>
      <c r="BJ29" s="706"/>
    </row>
    <row r="30" spans="1:63" s="20" customFormat="1" ht="12.75">
      <c r="B30" s="198"/>
    </row>
    <row r="31" spans="1:63" s="20" customFormat="1" ht="13.5" thickBot="1">
      <c r="B31" s="412" t="s">
        <v>121</v>
      </c>
      <c r="F31" s="709" t="s">
        <v>122</v>
      </c>
      <c r="G31" s="709"/>
      <c r="H31" s="709"/>
      <c r="I31" s="709"/>
      <c r="J31" s="709"/>
      <c r="K31" s="709"/>
      <c r="L31" s="709"/>
      <c r="M31" s="709"/>
      <c r="N31" s="709"/>
      <c r="O31" s="709"/>
      <c r="P31" s="709"/>
      <c r="Q31" s="709"/>
      <c r="R31" s="709"/>
      <c r="S31" s="709"/>
      <c r="T31" s="709"/>
      <c r="AA31" s="710" t="s">
        <v>202</v>
      </c>
      <c r="AB31" s="710"/>
      <c r="AC31" s="710"/>
      <c r="AD31" s="710"/>
      <c r="AE31" s="710"/>
      <c r="AF31" s="710"/>
      <c r="AG31" s="710"/>
      <c r="AH31" s="710"/>
      <c r="AI31" s="710"/>
      <c r="AJ31" s="710"/>
      <c r="AK31" s="710"/>
      <c r="AL31" s="710"/>
      <c r="AM31" s="710"/>
      <c r="AN31" s="710"/>
      <c r="AO31" s="710"/>
      <c r="AP31" s="710"/>
      <c r="AQ31" s="710"/>
      <c r="AR31" s="710"/>
      <c r="AS31" s="710"/>
      <c r="AT31" s="710"/>
      <c r="AU31" s="710"/>
      <c r="AV31" s="710"/>
      <c r="AW31" s="710"/>
      <c r="AX31" s="710"/>
      <c r="AY31" s="710"/>
      <c r="BE31" s="711" t="s">
        <v>124</v>
      </c>
      <c r="BF31" s="711"/>
      <c r="BG31" s="711"/>
      <c r="BH31" s="711"/>
      <c r="BI31" s="711"/>
      <c r="BJ31" s="204"/>
      <c r="BK31" s="204"/>
    </row>
    <row r="32" spans="1:63" s="20" customFormat="1" ht="16.5" thickTop="1">
      <c r="B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AA32" s="413"/>
      <c r="AB32" s="413"/>
      <c r="AC32" s="413"/>
      <c r="AD32" s="413"/>
      <c r="AE32" s="413"/>
      <c r="AF32" s="413"/>
      <c r="AG32" s="413"/>
      <c r="AH32" s="413"/>
      <c r="AI32" s="413"/>
      <c r="AP32" s="413"/>
      <c r="AQ32" s="413"/>
      <c r="AR32" s="413"/>
      <c r="AS32" s="413"/>
      <c r="AU32" s="601" t="str">
        <f>BC15</f>
        <v>a1</v>
      </c>
      <c r="AV32" s="601" t="str">
        <f>BD15</f>
        <v>b1</v>
      </c>
      <c r="AW32" s="601" t="str">
        <f>BE15</f>
        <v>b3</v>
      </c>
      <c r="AX32" s="601" t="s">
        <v>17</v>
      </c>
      <c r="AY32" s="601" t="str">
        <f>BG15</f>
        <v>d2</v>
      </c>
      <c r="AZ32" s="601" t="str">
        <f>BH15</f>
        <v>e2</v>
      </c>
      <c r="BE32" s="414"/>
      <c r="BF32" s="414"/>
      <c r="BG32" s="414"/>
      <c r="BH32" s="414"/>
      <c r="BI32" s="414"/>
      <c r="BJ32" s="204"/>
      <c r="BK32" s="204"/>
    </row>
    <row r="33" spans="2:63" s="20" customFormat="1" ht="15">
      <c r="B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AA33" s="413"/>
      <c r="AB33" s="413"/>
      <c r="AC33" s="413"/>
      <c r="AD33" s="413"/>
      <c r="AE33" s="413"/>
      <c r="AF33" s="413"/>
      <c r="AG33" s="413"/>
      <c r="AH33" s="413"/>
      <c r="AI33" s="413"/>
      <c r="AP33" s="413"/>
      <c r="AQ33" s="413"/>
      <c r="AR33" s="413"/>
      <c r="AS33" s="413"/>
      <c r="AU33" s="602">
        <v>0.2</v>
      </c>
      <c r="AV33" s="602">
        <v>0.2</v>
      </c>
      <c r="AW33" s="602">
        <v>0.2</v>
      </c>
      <c r="AX33" s="602">
        <v>0.2</v>
      </c>
      <c r="AY33" s="602">
        <v>0.2</v>
      </c>
      <c r="AZ33" s="602">
        <v>0.2</v>
      </c>
      <c r="BI33" s="414"/>
      <c r="BJ33" s="204"/>
      <c r="BK33" s="204"/>
    </row>
    <row r="34" spans="2:63" s="20" customFormat="1" ht="15">
      <c r="B34" s="198"/>
      <c r="AU34" s="602">
        <v>0.8</v>
      </c>
      <c r="AV34" s="602">
        <v>0.8</v>
      </c>
      <c r="AW34" s="602">
        <v>0.8</v>
      </c>
      <c r="AX34" s="602">
        <v>0.8</v>
      </c>
      <c r="AY34" s="602">
        <v>0.8</v>
      </c>
      <c r="AZ34" s="602">
        <v>0.8</v>
      </c>
      <c r="BA34" s="46"/>
      <c r="BB34" s="46"/>
      <c r="BI34"/>
    </row>
    <row r="35" spans="2:63" s="20" customFormat="1" ht="15.75" thickBot="1">
      <c r="B35" s="198"/>
      <c r="AU35" s="603">
        <f t="shared" ref="AU35:AZ35" si="13">AT27</f>
        <v>0.71454545454545448</v>
      </c>
      <c r="AV35" s="603">
        <f t="shared" si="13"/>
        <v>0.54259259259259263</v>
      </c>
      <c r="AW35" s="603">
        <f t="shared" si="13"/>
        <v>0.42972972972972973</v>
      </c>
      <c r="AX35" s="603">
        <f t="shared" si="13"/>
        <v>0.5</v>
      </c>
      <c r="AY35" s="603">
        <f t="shared" si="13"/>
        <v>0.5</v>
      </c>
      <c r="AZ35" s="603">
        <f t="shared" si="13"/>
        <v>0.68159999999999998</v>
      </c>
      <c r="BA35" s="430"/>
      <c r="BB35" s="430"/>
      <c r="BI35"/>
      <c r="BJ35" s="208"/>
    </row>
    <row r="36" spans="2:63" s="20" customFormat="1" ht="15" thickTop="1">
      <c r="B36" s="198"/>
      <c r="AZ36" s="209"/>
      <c r="BA36" s="210"/>
      <c r="BB36" s="210"/>
      <c r="BI36"/>
    </row>
    <row r="37" spans="2:63" s="20" customFormat="1">
      <c r="B37" s="198"/>
      <c r="AZ37" s="46"/>
      <c r="BA37" s="212"/>
      <c r="BB37" s="212"/>
      <c r="BI37"/>
    </row>
    <row r="38" spans="2:63" s="20" customFormat="1" ht="15" customHeight="1">
      <c r="B38" s="198"/>
      <c r="AW38"/>
      <c r="BI38"/>
    </row>
    <row r="39" spans="2:63" s="11" customFormat="1" ht="11.25">
      <c r="B39" s="214"/>
    </row>
  </sheetData>
  <protectedRanges>
    <protectedRange sqref="AQ21:AS25 AZ15:AZ27 AS28 G21:I25 M21:O25 AN15:AP25 AG21:AL25 AB21:AD25 B26:AY27 V21:Z25" name="نطاق3"/>
    <protectedRange sqref="C29" name="نطاق4_1"/>
    <protectedRange sqref="AU35:AZ35" name="نطاق3_1"/>
    <protectedRange sqref="AB15:AD20 G15:I20 AQ16:AS20 V17:Z20 M15:O20 S15:Z16 S17:U25 AA15:AA25 AI15:AM16 AE15:AF25 AI17:AL20 AM17:AM25 AQ15:AY15 AT16:AY25 AG15:AH20" name="نطاق3_2"/>
    <protectedRange sqref="C10" name="نطاق2_1_1"/>
    <protectedRange sqref="C15 C21:C23" name="نطاق3_1_1_2"/>
    <protectedRange sqref="C17:C19" name="نطاق3_1_1_1_1"/>
    <protectedRange sqref="B15" name="نطاق3_1_2_1"/>
    <protectedRange sqref="D15:D25" name="نطاق3_2_3"/>
    <protectedRange sqref="E21:F25 E15:F19 F20" name="نطاق3_5"/>
    <protectedRange sqref="E20" name="نطاق3_2_6"/>
    <protectedRange sqref="J16:J25 P16:R25" name="نطاق3_7"/>
    <protectedRange sqref="J15 P15:R15" name="نطاق3_2_8"/>
    <protectedRange sqref="K16:L25" name="نطاق3_9"/>
    <protectedRange sqref="K15:L15" name="نطاق3_2_10"/>
  </protectedRanges>
  <mergeCells count="58">
    <mergeCell ref="F31:T31"/>
    <mergeCell ref="AA31:AY31"/>
    <mergeCell ref="BE31:BI31"/>
    <mergeCell ref="A29:B29"/>
    <mergeCell ref="C29:F29"/>
    <mergeCell ref="I29:U29"/>
    <mergeCell ref="W29:AY29"/>
    <mergeCell ref="AZ29:BE29"/>
    <mergeCell ref="BG29:BJ29"/>
    <mergeCell ref="BI22:BJ22"/>
    <mergeCell ref="BI23:BJ23"/>
    <mergeCell ref="BI24:BJ24"/>
    <mergeCell ref="A26:C26"/>
    <mergeCell ref="BA26:BJ27"/>
    <mergeCell ref="A27:C27"/>
    <mergeCell ref="BI21:BJ21"/>
    <mergeCell ref="D12:AY12"/>
    <mergeCell ref="BG12:BJ12"/>
    <mergeCell ref="A13:A14"/>
    <mergeCell ref="B13:B14"/>
    <mergeCell ref="C13:C14"/>
    <mergeCell ref="D13:I13"/>
    <mergeCell ref="J13:O13"/>
    <mergeCell ref="P13:U13"/>
    <mergeCell ref="V13:AA13"/>
    <mergeCell ref="AT13:AY13"/>
    <mergeCell ref="BA13:BE13"/>
    <mergeCell ref="BG13:BJ13"/>
    <mergeCell ref="BI16:BJ16"/>
    <mergeCell ref="BI19:BJ19"/>
    <mergeCell ref="BI20:BJ20"/>
    <mergeCell ref="A10:B10"/>
    <mergeCell ref="D10:E10"/>
    <mergeCell ref="F10:M10"/>
    <mergeCell ref="AZ10:BC10"/>
    <mergeCell ref="BH10:BJ10"/>
    <mergeCell ref="A11:B11"/>
    <mergeCell ref="D11:U11"/>
    <mergeCell ref="V11:AY11"/>
    <mergeCell ref="BA11:BE11"/>
    <mergeCell ref="BH11:BJ11"/>
    <mergeCell ref="A5:BJ5"/>
    <mergeCell ref="A6:BJ6"/>
    <mergeCell ref="AZ7:AZ8"/>
    <mergeCell ref="P8:S9"/>
    <mergeCell ref="AI8:AK9"/>
    <mergeCell ref="A9:B9"/>
    <mergeCell ref="D9:E9"/>
    <mergeCell ref="F9:M9"/>
    <mergeCell ref="AZ9:BC9"/>
    <mergeCell ref="BH9:BJ9"/>
    <mergeCell ref="A1:F1"/>
    <mergeCell ref="S1:V3"/>
    <mergeCell ref="AZ1:BJ1"/>
    <mergeCell ref="A2:F2"/>
    <mergeCell ref="AZ2:BJ2"/>
    <mergeCell ref="A3:F3"/>
    <mergeCell ref="AZ3:BJ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1"/>
  <sheetViews>
    <sheetView rightToLeft="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 ht="15">
      <c r="A1" s="629" t="s">
        <v>0</v>
      </c>
      <c r="B1" s="629"/>
      <c r="C1" s="629"/>
      <c r="D1" s="629"/>
      <c r="E1" s="629"/>
      <c r="F1" s="629"/>
      <c r="G1" s="629"/>
      <c r="H1" s="432"/>
      <c r="I1" s="432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 ht="15">
      <c r="A2" s="629" t="s">
        <v>1</v>
      </c>
      <c r="B2" s="629"/>
      <c r="C2" s="629"/>
      <c r="D2" s="629"/>
      <c r="E2" s="629"/>
      <c r="F2" s="629"/>
      <c r="G2" s="629"/>
      <c r="H2" s="432"/>
      <c r="I2" s="432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433"/>
      <c r="I3" s="433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H8" s="635"/>
    </row>
    <row r="9" spans="1:72" s="20" customFormat="1" ht="20.25" customHeight="1" thickTop="1" thickBot="1">
      <c r="A9" s="637" t="s">
        <v>24</v>
      </c>
      <c r="B9" s="638"/>
      <c r="C9" s="21" t="s">
        <v>784</v>
      </c>
      <c r="D9" s="639" t="s">
        <v>785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 t="s">
        <v>28</v>
      </c>
      <c r="AB9" s="19" t="s">
        <v>28</v>
      </c>
      <c r="AC9" s="19"/>
      <c r="AD9" s="19"/>
      <c r="AE9" s="18" t="s">
        <v>28</v>
      </c>
      <c r="AF9" s="18"/>
      <c r="AG9" s="18"/>
      <c r="AH9" s="18"/>
      <c r="AI9" s="18" t="s">
        <v>28</v>
      </c>
      <c r="AJ9" s="18" t="s">
        <v>28</v>
      </c>
      <c r="AK9" s="18"/>
      <c r="AL9" s="18"/>
      <c r="AM9" s="18"/>
      <c r="AN9" s="636"/>
      <c r="AO9" s="636"/>
      <c r="AP9" s="636"/>
      <c r="AQ9" s="636"/>
      <c r="BH9" s="644"/>
      <c r="BI9" s="644"/>
      <c r="BJ9" s="644"/>
      <c r="BK9" s="644"/>
      <c r="BL9" s="431"/>
      <c r="BM9" s="431"/>
      <c r="BN9" s="26"/>
      <c r="BO9" s="26">
        <v>254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427" t="s">
        <v>786</v>
      </c>
      <c r="D10" s="654" t="s">
        <v>786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428"/>
      <c r="BM10" s="428"/>
      <c r="BN10" s="37"/>
      <c r="BO10" s="37">
        <v>6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>
        <v>2</v>
      </c>
      <c r="D11" s="647" t="s">
        <v>554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787</v>
      </c>
      <c r="BJ11" s="651"/>
      <c r="BK11" s="651"/>
      <c r="BL11" s="651"/>
      <c r="BM11" s="651"/>
      <c r="BN11" s="651"/>
      <c r="BO11" s="430"/>
      <c r="BP11" s="41"/>
      <c r="BQ11" s="651" t="s">
        <v>131</v>
      </c>
      <c r="BR11" s="651"/>
      <c r="BS11" s="651"/>
    </row>
    <row r="12" spans="1:72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429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133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426"/>
      <c r="AU13" s="425"/>
      <c r="AV13" s="425" t="s">
        <v>49</v>
      </c>
      <c r="AW13" s="425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420"/>
      <c r="BP13" s="684" t="s">
        <v>52</v>
      </c>
      <c r="BQ13" s="684"/>
      <c r="BR13" s="684"/>
      <c r="BS13" s="685"/>
    </row>
    <row r="14" spans="1:72" s="20" customFormat="1" thickTop="1" thickBot="1">
      <c r="A14" s="664"/>
      <c r="B14" s="664"/>
      <c r="C14" s="666"/>
      <c r="D14" s="421" t="s">
        <v>6</v>
      </c>
      <c r="E14" s="421" t="s">
        <v>7</v>
      </c>
      <c r="F14" s="422" t="s">
        <v>10</v>
      </c>
      <c r="G14" s="422" t="s">
        <v>11</v>
      </c>
      <c r="H14" s="423" t="s">
        <v>15</v>
      </c>
      <c r="I14" s="423" t="s">
        <v>19</v>
      </c>
      <c r="J14" s="424" t="s">
        <v>22</v>
      </c>
      <c r="K14" s="421" t="s">
        <v>6</v>
      </c>
      <c r="L14" s="421" t="s">
        <v>7</v>
      </c>
      <c r="M14" s="421" t="s">
        <v>10</v>
      </c>
      <c r="N14" s="421" t="s">
        <v>11</v>
      </c>
      <c r="O14" s="422" t="s">
        <v>15</v>
      </c>
      <c r="P14" s="422" t="s">
        <v>19</v>
      </c>
      <c r="Q14" s="424" t="s">
        <v>22</v>
      </c>
      <c r="R14" s="421" t="s">
        <v>6</v>
      </c>
      <c r="S14" s="421" t="s">
        <v>7</v>
      </c>
      <c r="T14" s="421" t="s">
        <v>10</v>
      </c>
      <c r="U14" s="421" t="s">
        <v>11</v>
      </c>
      <c r="V14" s="422" t="s">
        <v>15</v>
      </c>
      <c r="W14" s="422" t="s">
        <v>19</v>
      </c>
      <c r="X14" s="424" t="s">
        <v>22</v>
      </c>
      <c r="Y14" s="421" t="s">
        <v>6</v>
      </c>
      <c r="Z14" s="422" t="s">
        <v>7</v>
      </c>
      <c r="AA14" s="422" t="s">
        <v>10</v>
      </c>
      <c r="AB14" s="423" t="s">
        <v>11</v>
      </c>
      <c r="AC14" s="423" t="s">
        <v>15</v>
      </c>
      <c r="AD14" s="423" t="s">
        <v>19</v>
      </c>
      <c r="AE14" s="63" t="s">
        <v>22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14</v>
      </c>
      <c r="AK14" s="65" t="s">
        <v>18</v>
      </c>
      <c r="AL14" s="65" t="s">
        <v>19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19</v>
      </c>
      <c r="AS14" s="66" t="s">
        <v>22</v>
      </c>
      <c r="AT14" s="434" t="s">
        <v>6</v>
      </c>
      <c r="AU14" s="68" t="s">
        <v>7</v>
      </c>
      <c r="AV14" s="434" t="s">
        <v>10</v>
      </c>
      <c r="AW14" s="69" t="s">
        <v>11</v>
      </c>
      <c r="AX14" s="423" t="s">
        <v>15</v>
      </c>
      <c r="AY14" s="423" t="s">
        <v>19</v>
      </c>
      <c r="AZ14" s="424" t="s">
        <v>22</v>
      </c>
      <c r="BA14" s="434" t="s">
        <v>6</v>
      </c>
      <c r="BB14" s="68" t="s">
        <v>7</v>
      </c>
      <c r="BC14" s="434" t="s">
        <v>10</v>
      </c>
      <c r="BD14" s="69" t="s">
        <v>11</v>
      </c>
      <c r="BE14" s="423" t="s">
        <v>15</v>
      </c>
      <c r="BF14" s="423" t="s">
        <v>19</v>
      </c>
      <c r="BG14" s="424" t="s">
        <v>22</v>
      </c>
      <c r="BH14" s="57" t="s">
        <v>53</v>
      </c>
    </row>
    <row r="15" spans="1:72" s="20" customFormat="1" ht="15.75" thickTop="1" thickBot="1">
      <c r="A15" s="215">
        <v>1</v>
      </c>
      <c r="B15" s="366">
        <v>322206061</v>
      </c>
      <c r="C15" s="237" t="s">
        <v>477</v>
      </c>
      <c r="D15" s="98"/>
      <c r="E15" s="198"/>
      <c r="F15" s="89"/>
      <c r="G15" s="89"/>
      <c r="H15" s="99"/>
      <c r="I15" s="99"/>
      <c r="J15" s="217"/>
      <c r="K15" s="84"/>
      <c r="L15" s="84"/>
      <c r="M15" s="84"/>
      <c r="N15" s="84"/>
      <c r="O15" s="89"/>
      <c r="P15" s="89"/>
      <c r="Q15" s="133"/>
      <c r="R15" s="83"/>
      <c r="S15" s="84"/>
      <c r="T15" s="83"/>
      <c r="U15" s="83"/>
      <c r="V15" s="89"/>
      <c r="W15" s="89"/>
      <c r="X15" s="133"/>
      <c r="Y15" s="84"/>
      <c r="Z15" s="89"/>
      <c r="AA15" s="89"/>
      <c r="AB15" s="90"/>
      <c r="AC15" s="90"/>
      <c r="AD15" s="90"/>
      <c r="AE15" s="218"/>
      <c r="AF15" s="106"/>
      <c r="AG15" s="99"/>
      <c r="AH15" s="94">
        <v>3</v>
      </c>
      <c r="AI15" s="99"/>
      <c r="AJ15" s="104">
        <v>7</v>
      </c>
      <c r="AK15" s="184">
        <v>10</v>
      </c>
      <c r="AL15" s="94">
        <v>10</v>
      </c>
      <c r="AM15" s="184">
        <v>15.5</v>
      </c>
      <c r="AN15" s="104">
        <v>8</v>
      </c>
      <c r="AO15" s="103"/>
      <c r="AP15" s="241">
        <v>20.5</v>
      </c>
      <c r="AQ15" s="99"/>
      <c r="AR15" s="99"/>
      <c r="AS15" s="220"/>
      <c r="AT15" s="102"/>
      <c r="AU15" s="103"/>
      <c r="AV15" s="103"/>
      <c r="AW15" s="221"/>
      <c r="AX15" s="106"/>
      <c r="AY15" s="99"/>
      <c r="AZ15" s="107"/>
      <c r="BA15" s="109">
        <f>AT15+AM15+AF15+Y15+R15+K15+D15</f>
        <v>15.5</v>
      </c>
      <c r="BB15" s="109">
        <f t="shared" ref="BB15:BG30" si="0">AU15+AN15+AG15+Z15+S15+L15+E15</f>
        <v>8</v>
      </c>
      <c r="BC15" s="109">
        <f t="shared" si="0"/>
        <v>3</v>
      </c>
      <c r="BD15" s="109">
        <f t="shared" si="0"/>
        <v>20.5</v>
      </c>
      <c r="BE15" s="109">
        <f t="shared" si="0"/>
        <v>7</v>
      </c>
      <c r="BF15" s="109">
        <f t="shared" si="0"/>
        <v>10</v>
      </c>
      <c r="BG15" s="109">
        <f t="shared" si="0"/>
        <v>10</v>
      </c>
      <c r="BH15" s="113">
        <f>SUM(BA15:BG15)</f>
        <v>74</v>
      </c>
      <c r="BI15" s="114" t="s">
        <v>50</v>
      </c>
      <c r="BJ15" s="115"/>
      <c r="BK15" s="116" t="s">
        <v>6</v>
      </c>
      <c r="BL15" s="116" t="s">
        <v>7</v>
      </c>
      <c r="BM15" s="116" t="s">
        <v>10</v>
      </c>
      <c r="BN15" s="117" t="s">
        <v>11</v>
      </c>
      <c r="BO15" s="117" t="s">
        <v>241</v>
      </c>
      <c r="BP15" s="117" t="s">
        <v>18</v>
      </c>
      <c r="BQ15" s="119" t="s">
        <v>19</v>
      </c>
      <c r="BR15" s="430"/>
      <c r="BS15" s="430"/>
    </row>
    <row r="16" spans="1:72" s="20" customFormat="1" ht="15.75" thickTop="1" thickBot="1">
      <c r="A16" s="215">
        <v>2</v>
      </c>
      <c r="B16" s="366">
        <v>322206064</v>
      </c>
      <c r="C16" s="370" t="s">
        <v>710</v>
      </c>
      <c r="D16" s="98"/>
      <c r="E16" s="84"/>
      <c r="F16" s="89"/>
      <c r="G16" s="89"/>
      <c r="H16" s="90"/>
      <c r="I16" s="90"/>
      <c r="J16" s="133"/>
      <c r="K16" s="84"/>
      <c r="L16" s="84"/>
      <c r="M16" s="84"/>
      <c r="N16" s="84"/>
      <c r="O16" s="89"/>
      <c r="P16" s="89"/>
      <c r="Q16" s="133"/>
      <c r="R16" s="126"/>
      <c r="S16" s="84"/>
      <c r="T16" s="126"/>
      <c r="U16" s="126"/>
      <c r="V16" s="89"/>
      <c r="W16" s="89"/>
      <c r="X16" s="133"/>
      <c r="Y16" s="84"/>
      <c r="Z16" s="89"/>
      <c r="AA16" s="89"/>
      <c r="AB16" s="90"/>
      <c r="AC16" s="90"/>
      <c r="AD16" s="90"/>
      <c r="AE16" s="222"/>
      <c r="AF16" s="132"/>
      <c r="AG16" s="90"/>
      <c r="AH16" s="129">
        <v>3</v>
      </c>
      <c r="AI16" s="90"/>
      <c r="AJ16" s="104">
        <v>7</v>
      </c>
      <c r="AK16" s="184">
        <v>10</v>
      </c>
      <c r="AL16" s="129">
        <v>10</v>
      </c>
      <c r="AM16" s="184">
        <v>9</v>
      </c>
      <c r="AN16" s="104">
        <v>7</v>
      </c>
      <c r="AO16" s="103"/>
      <c r="AP16" s="241">
        <v>21</v>
      </c>
      <c r="AQ16" s="90"/>
      <c r="AR16" s="90"/>
      <c r="AS16" s="225"/>
      <c r="AT16" s="102"/>
      <c r="AU16" s="103"/>
      <c r="AV16" s="103"/>
      <c r="AW16" s="221"/>
      <c r="AX16" s="132"/>
      <c r="AY16" s="90"/>
      <c r="AZ16" s="133"/>
      <c r="BA16" s="109">
        <f t="shared" ref="BA16:BG38" si="1">AT16+AM16+AF16+Y16+R16+K16+D16</f>
        <v>9</v>
      </c>
      <c r="BB16" s="109">
        <f t="shared" si="0"/>
        <v>7</v>
      </c>
      <c r="BC16" s="109">
        <f t="shared" si="0"/>
        <v>3</v>
      </c>
      <c r="BD16" s="109">
        <f t="shared" si="0"/>
        <v>21</v>
      </c>
      <c r="BE16" s="109">
        <f t="shared" si="0"/>
        <v>7</v>
      </c>
      <c r="BF16" s="109">
        <f t="shared" si="0"/>
        <v>10</v>
      </c>
      <c r="BG16" s="109">
        <f t="shared" si="0"/>
        <v>10</v>
      </c>
      <c r="BH16" s="113">
        <f>SUM(BA16:BG16)</f>
        <v>67</v>
      </c>
      <c r="BI16" s="134">
        <f>SUM(BK16:BQ16)</f>
        <v>0</v>
      </c>
      <c r="BJ16" s="135"/>
      <c r="BK16" s="136"/>
      <c r="BL16" s="136"/>
      <c r="BM16" s="136"/>
      <c r="BN16" s="136"/>
      <c r="BO16" s="136"/>
      <c r="BP16" s="136"/>
      <c r="BQ16" s="136"/>
      <c r="BR16" s="686" t="s">
        <v>47</v>
      </c>
      <c r="BS16" s="687"/>
    </row>
    <row r="17" spans="1:71" s="20" customFormat="1" ht="15.75" thickTop="1" thickBot="1">
      <c r="A17" s="215">
        <v>3</v>
      </c>
      <c r="B17" s="366">
        <v>331202620</v>
      </c>
      <c r="C17" s="370" t="s">
        <v>479</v>
      </c>
      <c r="D17" s="98"/>
      <c r="E17" s="84"/>
      <c r="F17" s="89"/>
      <c r="G17" s="89"/>
      <c r="H17" s="99"/>
      <c r="I17" s="99"/>
      <c r="J17" s="107"/>
      <c r="K17" s="84"/>
      <c r="L17" s="84"/>
      <c r="M17" s="84"/>
      <c r="N17" s="84"/>
      <c r="O17" s="89"/>
      <c r="P17" s="89"/>
      <c r="Q17" s="133"/>
      <c r="R17" s="126"/>
      <c r="S17" s="84"/>
      <c r="T17" s="126"/>
      <c r="U17" s="126"/>
      <c r="V17" s="89"/>
      <c r="W17" s="89"/>
      <c r="X17" s="133"/>
      <c r="Y17" s="84"/>
      <c r="Z17" s="89"/>
      <c r="AA17" s="89"/>
      <c r="AB17" s="90"/>
      <c r="AC17" s="90"/>
      <c r="AD17" s="90"/>
      <c r="AE17" s="222"/>
      <c r="AF17" s="132"/>
      <c r="AG17" s="90"/>
      <c r="AH17" s="129">
        <v>8</v>
      </c>
      <c r="AI17" s="90"/>
      <c r="AJ17" s="104">
        <v>9</v>
      </c>
      <c r="AK17" s="184">
        <v>10</v>
      </c>
      <c r="AL17" s="129">
        <v>10</v>
      </c>
      <c r="AM17" s="184">
        <v>19.5</v>
      </c>
      <c r="AN17" s="104">
        <v>8</v>
      </c>
      <c r="AO17" s="103"/>
      <c r="AP17" s="241">
        <v>25.5</v>
      </c>
      <c r="AQ17" s="90"/>
      <c r="AR17" s="90"/>
      <c r="AS17" s="225"/>
      <c r="AT17" s="102"/>
      <c r="AU17" s="103"/>
      <c r="AV17" s="103"/>
      <c r="AW17" s="221"/>
      <c r="AX17" s="132"/>
      <c r="AY17" s="90"/>
      <c r="AZ17" s="133"/>
      <c r="BA17" s="109">
        <f t="shared" si="1"/>
        <v>19.5</v>
      </c>
      <c r="BB17" s="109">
        <f t="shared" si="0"/>
        <v>8</v>
      </c>
      <c r="BC17" s="109">
        <f t="shared" si="0"/>
        <v>8</v>
      </c>
      <c r="BD17" s="109">
        <f t="shared" si="0"/>
        <v>25.5</v>
      </c>
      <c r="BE17" s="109">
        <f t="shared" si="0"/>
        <v>9</v>
      </c>
      <c r="BF17" s="109">
        <f t="shared" si="0"/>
        <v>10</v>
      </c>
      <c r="BG17" s="109">
        <f t="shared" si="0"/>
        <v>10</v>
      </c>
      <c r="BH17" s="113">
        <f t="shared" ref="BH17:BH38" si="2">SUM(BA17:BG17)</f>
        <v>90</v>
      </c>
      <c r="BI17" s="134">
        <f t="shared" ref="BI17:BI22" si="3">SUM(BK17:BQ17)</f>
        <v>0</v>
      </c>
      <c r="BJ17" s="135"/>
      <c r="BK17" s="136"/>
      <c r="BL17" s="136"/>
      <c r="BM17" s="136"/>
      <c r="BN17" s="136"/>
      <c r="BO17" s="136"/>
      <c r="BP17" s="136"/>
      <c r="BQ17" s="136"/>
      <c r="BR17" s="140"/>
      <c r="BS17" s="141" t="s">
        <v>57</v>
      </c>
    </row>
    <row r="18" spans="1:71" s="20" customFormat="1" ht="15.75" thickTop="1" thickBot="1">
      <c r="A18" s="215">
        <v>4</v>
      </c>
      <c r="B18" s="366">
        <v>331202635</v>
      </c>
      <c r="C18" s="370" t="s">
        <v>481</v>
      </c>
      <c r="D18" s="98"/>
      <c r="E18" s="84"/>
      <c r="F18" s="89"/>
      <c r="G18" s="89"/>
      <c r="H18" s="99"/>
      <c r="I18" s="99"/>
      <c r="J18" s="107"/>
      <c r="K18" s="84"/>
      <c r="L18" s="84"/>
      <c r="M18" s="84"/>
      <c r="N18" s="84"/>
      <c r="O18" s="89"/>
      <c r="P18" s="89"/>
      <c r="Q18" s="133"/>
      <c r="R18" s="126"/>
      <c r="S18" s="84"/>
      <c r="T18" s="126"/>
      <c r="U18" s="126"/>
      <c r="V18" s="89"/>
      <c r="W18" s="89"/>
      <c r="X18" s="133"/>
      <c r="Y18" s="84"/>
      <c r="Z18" s="89"/>
      <c r="AA18" s="89"/>
      <c r="AB18" s="90"/>
      <c r="AC18" s="90"/>
      <c r="AD18" s="90"/>
      <c r="AE18" s="222"/>
      <c r="AF18" s="132"/>
      <c r="AG18" s="90"/>
      <c r="AH18" s="129">
        <v>8</v>
      </c>
      <c r="AI18" s="90"/>
      <c r="AJ18" s="104">
        <v>9</v>
      </c>
      <c r="AK18" s="184">
        <v>10</v>
      </c>
      <c r="AL18" s="129">
        <v>10</v>
      </c>
      <c r="AM18" s="184">
        <v>11.5</v>
      </c>
      <c r="AN18" s="104">
        <v>9</v>
      </c>
      <c r="AO18" s="103"/>
      <c r="AP18" s="241">
        <v>13.5</v>
      </c>
      <c r="AQ18" s="90"/>
      <c r="AR18" s="90"/>
      <c r="AS18" s="225"/>
      <c r="AT18" s="102"/>
      <c r="AU18" s="103"/>
      <c r="AV18" s="103"/>
      <c r="AW18" s="221"/>
      <c r="AX18" s="132"/>
      <c r="AY18" s="90"/>
      <c r="AZ18" s="133"/>
      <c r="BA18" s="109">
        <f t="shared" si="1"/>
        <v>11.5</v>
      </c>
      <c r="BB18" s="109">
        <f t="shared" si="0"/>
        <v>9</v>
      </c>
      <c r="BC18" s="109">
        <f t="shared" si="0"/>
        <v>8</v>
      </c>
      <c r="BD18" s="109">
        <f t="shared" si="0"/>
        <v>13.5</v>
      </c>
      <c r="BE18" s="109">
        <f t="shared" si="0"/>
        <v>9</v>
      </c>
      <c r="BF18" s="109">
        <f t="shared" si="0"/>
        <v>10</v>
      </c>
      <c r="BG18" s="109">
        <f t="shared" si="0"/>
        <v>10</v>
      </c>
      <c r="BH18" s="113">
        <f t="shared" si="2"/>
        <v>71</v>
      </c>
      <c r="BI18" s="134">
        <f>SUM(BK18:BQ18)</f>
        <v>40</v>
      </c>
      <c r="BJ18" s="135"/>
      <c r="BK18" s="136"/>
      <c r="BL18" s="136"/>
      <c r="BM18" s="136">
        <v>10</v>
      </c>
      <c r="BN18" s="136"/>
      <c r="BO18" s="136">
        <v>10</v>
      </c>
      <c r="BP18" s="136">
        <v>10</v>
      </c>
      <c r="BQ18" s="136">
        <v>10</v>
      </c>
      <c r="BR18" s="140"/>
      <c r="BS18" s="141" t="s">
        <v>142</v>
      </c>
    </row>
    <row r="19" spans="1:71" s="20" customFormat="1" ht="16.5" thickTop="1" thickBot="1">
      <c r="A19" s="215">
        <v>5</v>
      </c>
      <c r="B19" s="366">
        <v>331203458</v>
      </c>
      <c r="C19" s="372" t="s">
        <v>788</v>
      </c>
      <c r="D19" s="98"/>
      <c r="E19" s="84"/>
      <c r="F19" s="89"/>
      <c r="G19" s="89"/>
      <c r="H19" s="99"/>
      <c r="I19" s="99"/>
      <c r="J19" s="217"/>
      <c r="K19" s="84"/>
      <c r="L19" s="84"/>
      <c r="M19" s="84"/>
      <c r="N19" s="84"/>
      <c r="O19" s="89"/>
      <c r="P19" s="89"/>
      <c r="Q19" s="133"/>
      <c r="R19" s="126"/>
      <c r="S19" s="84"/>
      <c r="T19" s="144"/>
      <c r="U19" s="126"/>
      <c r="V19" s="89"/>
      <c r="W19" s="89"/>
      <c r="X19" s="133"/>
      <c r="Y19" s="84"/>
      <c r="Z19" s="89"/>
      <c r="AA19" s="89"/>
      <c r="AB19" s="90"/>
      <c r="AC19" s="90"/>
      <c r="AD19" s="90"/>
      <c r="AE19" s="222"/>
      <c r="AF19" s="132"/>
      <c r="AG19" s="90"/>
      <c r="AH19" s="129">
        <v>8</v>
      </c>
      <c r="AI19" s="90"/>
      <c r="AJ19" s="104">
        <v>9</v>
      </c>
      <c r="AK19" s="184">
        <v>10</v>
      </c>
      <c r="AL19" s="129">
        <v>10</v>
      </c>
      <c r="AM19" s="246">
        <v>19.5</v>
      </c>
      <c r="AN19" s="104">
        <v>5</v>
      </c>
      <c r="AO19" s="103"/>
      <c r="AP19" s="241">
        <v>23.5</v>
      </c>
      <c r="AQ19" s="90"/>
      <c r="AR19" s="90"/>
      <c r="AS19" s="225"/>
      <c r="AT19" s="145"/>
      <c r="AU19" s="103"/>
      <c r="AV19" s="103"/>
      <c r="AW19" s="221"/>
      <c r="AX19" s="132"/>
      <c r="AY19" s="90"/>
      <c r="AZ19" s="133"/>
      <c r="BA19" s="109">
        <f t="shared" si="1"/>
        <v>19.5</v>
      </c>
      <c r="BB19" s="109">
        <f t="shared" si="0"/>
        <v>5</v>
      </c>
      <c r="BC19" s="109">
        <f t="shared" si="0"/>
        <v>8</v>
      </c>
      <c r="BD19" s="109">
        <f t="shared" si="0"/>
        <v>23.5</v>
      </c>
      <c r="BE19" s="109">
        <f t="shared" si="0"/>
        <v>9</v>
      </c>
      <c r="BF19" s="109">
        <f t="shared" si="0"/>
        <v>10</v>
      </c>
      <c r="BG19" s="109">
        <f t="shared" si="0"/>
        <v>10</v>
      </c>
      <c r="BH19" s="113">
        <f t="shared" si="2"/>
        <v>85</v>
      </c>
      <c r="BI19" s="134">
        <f t="shared" si="3"/>
        <v>0</v>
      </c>
      <c r="BJ19" s="135"/>
      <c r="BK19" s="136"/>
      <c r="BL19" s="136"/>
      <c r="BM19" s="136"/>
      <c r="BN19" s="136"/>
      <c r="BO19" s="136"/>
      <c r="BP19" s="136"/>
      <c r="BQ19" s="136"/>
      <c r="BR19" s="688" t="s">
        <v>43</v>
      </c>
      <c r="BS19" s="689"/>
    </row>
    <row r="20" spans="1:71" s="20" customFormat="1" ht="15.75" thickTop="1" thickBot="1">
      <c r="A20" s="215">
        <v>6</v>
      </c>
      <c r="B20" s="366">
        <v>341206197</v>
      </c>
      <c r="C20" s="370" t="s">
        <v>789</v>
      </c>
      <c r="D20" s="98"/>
      <c r="E20" s="84"/>
      <c r="F20" s="89"/>
      <c r="G20" s="89"/>
      <c r="H20" s="90"/>
      <c r="I20" s="90"/>
      <c r="J20" s="133"/>
      <c r="K20" s="84"/>
      <c r="L20" s="84"/>
      <c r="M20" s="84"/>
      <c r="N20" s="84"/>
      <c r="O20" s="89"/>
      <c r="P20" s="89"/>
      <c r="Q20" s="133"/>
      <c r="R20" s="126"/>
      <c r="S20" s="84"/>
      <c r="T20" s="126"/>
      <c r="U20" s="126"/>
      <c r="V20" s="89"/>
      <c r="W20" s="89"/>
      <c r="X20" s="133"/>
      <c r="Y20" s="84"/>
      <c r="Z20" s="89"/>
      <c r="AA20" s="89"/>
      <c r="AB20" s="90"/>
      <c r="AC20" s="90"/>
      <c r="AD20" s="90"/>
      <c r="AE20" s="222"/>
      <c r="AF20" s="132"/>
      <c r="AG20" s="90"/>
      <c r="AH20" s="129">
        <v>8</v>
      </c>
      <c r="AI20" s="90"/>
      <c r="AJ20" s="104">
        <v>9</v>
      </c>
      <c r="AK20" s="184">
        <v>10</v>
      </c>
      <c r="AL20" s="129">
        <v>10</v>
      </c>
      <c r="AM20" s="247">
        <v>14.5</v>
      </c>
      <c r="AN20" s="151">
        <v>7</v>
      </c>
      <c r="AO20" s="227"/>
      <c r="AP20" s="246">
        <v>21.5</v>
      </c>
      <c r="AQ20" s="90"/>
      <c r="AR20" s="90"/>
      <c r="AS20" s="225"/>
      <c r="AT20" s="226"/>
      <c r="AU20" s="227"/>
      <c r="AV20" s="227"/>
      <c r="AW20" s="145"/>
      <c r="AX20" s="132"/>
      <c r="AY20" s="90"/>
      <c r="AZ20" s="133"/>
      <c r="BA20" s="109">
        <f t="shared" si="1"/>
        <v>14.5</v>
      </c>
      <c r="BB20" s="109">
        <f t="shared" si="0"/>
        <v>7</v>
      </c>
      <c r="BC20" s="109">
        <f t="shared" si="0"/>
        <v>8</v>
      </c>
      <c r="BD20" s="109">
        <f t="shared" si="0"/>
        <v>21.5</v>
      </c>
      <c r="BE20" s="109">
        <f t="shared" si="0"/>
        <v>9</v>
      </c>
      <c r="BF20" s="109">
        <f t="shared" si="0"/>
        <v>10</v>
      </c>
      <c r="BG20" s="109">
        <f t="shared" si="0"/>
        <v>10</v>
      </c>
      <c r="BH20" s="113">
        <f t="shared" si="2"/>
        <v>80</v>
      </c>
      <c r="BI20" s="134">
        <f t="shared" si="3"/>
        <v>0</v>
      </c>
      <c r="BJ20" s="135"/>
      <c r="BK20" s="136"/>
      <c r="BL20" s="136"/>
      <c r="BM20" s="136"/>
      <c r="BN20" s="136"/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366"/>
      <c r="C21" s="370"/>
      <c r="D21" s="98"/>
      <c r="E21" s="84"/>
      <c r="F21" s="89"/>
      <c r="G21" s="89"/>
      <c r="H21" s="99"/>
      <c r="I21" s="99"/>
      <c r="J21" s="217"/>
      <c r="K21" s="84"/>
      <c r="L21" s="84"/>
      <c r="M21" s="84"/>
      <c r="N21" s="84"/>
      <c r="O21" s="89"/>
      <c r="P21" s="89"/>
      <c r="Q21" s="133"/>
      <c r="R21" s="126"/>
      <c r="S21" s="84"/>
      <c r="T21" s="126"/>
      <c r="U21" s="126"/>
      <c r="V21" s="89"/>
      <c r="W21" s="89"/>
      <c r="X21" s="133"/>
      <c r="Y21" s="84"/>
      <c r="Z21" s="89"/>
      <c r="AA21" s="89"/>
      <c r="AB21" s="90"/>
      <c r="AC21" s="90"/>
      <c r="AD21" s="90"/>
      <c r="AE21" s="222"/>
      <c r="AF21" s="132"/>
      <c r="AG21" s="90"/>
      <c r="AH21" s="90"/>
      <c r="AI21" s="90"/>
      <c r="AJ21" s="126"/>
      <c r="AK21" s="223"/>
      <c r="AL21" s="90"/>
      <c r="AM21" s="224"/>
      <c r="AN21" s="90"/>
      <c r="AO21" s="90"/>
      <c r="AP21" s="90"/>
      <c r="AQ21" s="90"/>
      <c r="AR21" s="90"/>
      <c r="AS21" s="225"/>
      <c r="AT21" s="221"/>
      <c r="AU21" s="103"/>
      <c r="AV21" s="103"/>
      <c r="AW21" s="103"/>
      <c r="AX21" s="132"/>
      <c r="AY21" s="90"/>
      <c r="AZ21" s="133"/>
      <c r="BA21" s="109">
        <f t="shared" si="1"/>
        <v>0</v>
      </c>
      <c r="BB21" s="109">
        <f t="shared" si="0"/>
        <v>0</v>
      </c>
      <c r="BC21" s="109">
        <f t="shared" si="0"/>
        <v>0</v>
      </c>
      <c r="BD21" s="109">
        <f t="shared" si="0"/>
        <v>0</v>
      </c>
      <c r="BE21" s="109">
        <f t="shared" si="0"/>
        <v>0</v>
      </c>
      <c r="BF21" s="109">
        <f t="shared" si="0"/>
        <v>0</v>
      </c>
      <c r="BG21" s="109">
        <f t="shared" si="0"/>
        <v>0</v>
      </c>
      <c r="BH21" s="113">
        <f t="shared" si="2"/>
        <v>0</v>
      </c>
      <c r="BI21" s="134">
        <f t="shared" si="3"/>
        <v>0</v>
      </c>
      <c r="BJ21" s="154"/>
      <c r="BK21" s="160"/>
      <c r="BL21" s="160"/>
      <c r="BM21" s="160"/>
      <c r="BN21" s="161"/>
      <c r="BO21" s="161"/>
      <c r="BP21" s="161"/>
      <c r="BQ21" s="163"/>
      <c r="BR21" s="688" t="s">
        <v>63</v>
      </c>
      <c r="BS21" s="689"/>
    </row>
    <row r="22" spans="1:71" s="20" customFormat="1" ht="16.5" thickTop="1" thickBot="1">
      <c r="A22" s="215">
        <v>8</v>
      </c>
      <c r="B22" s="366"/>
      <c r="C22" s="370"/>
      <c r="D22" s="98"/>
      <c r="E22" s="84"/>
      <c r="F22" s="89"/>
      <c r="G22" s="89"/>
      <c r="H22" s="99"/>
      <c r="I22" s="99"/>
      <c r="J22" s="217"/>
      <c r="K22" s="84"/>
      <c r="L22" s="84"/>
      <c r="M22" s="84"/>
      <c r="N22" s="84"/>
      <c r="O22" s="89"/>
      <c r="P22" s="89"/>
      <c r="Q22" s="133"/>
      <c r="R22" s="126"/>
      <c r="S22" s="84"/>
      <c r="T22" s="126"/>
      <c r="U22" s="126"/>
      <c r="V22" s="89"/>
      <c r="W22" s="89"/>
      <c r="X22" s="133"/>
      <c r="Y22" s="84"/>
      <c r="Z22" s="89"/>
      <c r="AA22" s="89"/>
      <c r="AB22" s="90"/>
      <c r="AC22" s="90"/>
      <c r="AD22" s="90"/>
      <c r="AE22" s="222"/>
      <c r="AF22" s="132"/>
      <c r="AG22" s="90"/>
      <c r="AH22" s="90"/>
      <c r="AI22" s="90"/>
      <c r="AJ22" s="126"/>
      <c r="AK22" s="223"/>
      <c r="AL22" s="90"/>
      <c r="AM22" s="224"/>
      <c r="AN22" s="90"/>
      <c r="AO22" s="90"/>
      <c r="AP22" s="90"/>
      <c r="AQ22" s="90"/>
      <c r="AR22" s="90"/>
      <c r="AS22" s="225"/>
      <c r="AT22" s="226"/>
      <c r="AU22" s="228"/>
      <c r="AV22" s="228"/>
      <c r="AW22" s="229"/>
      <c r="AX22" s="132"/>
      <c r="AY22" s="90"/>
      <c r="AZ22" s="133"/>
      <c r="BA22" s="109">
        <f t="shared" si="1"/>
        <v>0</v>
      </c>
      <c r="BB22" s="109">
        <f t="shared" si="0"/>
        <v>0</v>
      </c>
      <c r="BC22" s="109">
        <f t="shared" si="0"/>
        <v>0</v>
      </c>
      <c r="BD22" s="109">
        <f t="shared" si="0"/>
        <v>0</v>
      </c>
      <c r="BE22" s="109">
        <f t="shared" si="0"/>
        <v>0</v>
      </c>
      <c r="BF22" s="109">
        <f t="shared" si="0"/>
        <v>0</v>
      </c>
      <c r="BG22" s="109">
        <f t="shared" si="0"/>
        <v>0</v>
      </c>
      <c r="BH22" s="113">
        <f t="shared" si="2"/>
        <v>0</v>
      </c>
      <c r="BI22" s="134">
        <f t="shared" si="3"/>
        <v>60</v>
      </c>
      <c r="BJ22" s="154"/>
      <c r="BK22" s="160">
        <v>22</v>
      </c>
      <c r="BL22" s="160">
        <v>10</v>
      </c>
      <c r="BM22" s="160"/>
      <c r="BN22" s="161">
        <v>28</v>
      </c>
      <c r="BO22" s="161"/>
      <c r="BP22" s="161"/>
      <c r="BQ22" s="163"/>
      <c r="BR22" s="688" t="s">
        <v>65</v>
      </c>
      <c r="BS22" s="689"/>
    </row>
    <row r="23" spans="1:71" s="20" customFormat="1" ht="16.5" thickTop="1" thickBot="1">
      <c r="A23" s="215">
        <v>9</v>
      </c>
      <c r="B23" s="366"/>
      <c r="C23" s="370"/>
      <c r="D23" s="98"/>
      <c r="E23" s="84"/>
      <c r="F23" s="89"/>
      <c r="G23" s="89"/>
      <c r="H23" s="90"/>
      <c r="I23" s="90"/>
      <c r="J23" s="133"/>
      <c r="K23" s="84"/>
      <c r="L23" s="84"/>
      <c r="M23" s="84"/>
      <c r="N23" s="84"/>
      <c r="O23" s="89"/>
      <c r="P23" s="89"/>
      <c r="Q23" s="133"/>
      <c r="R23" s="126"/>
      <c r="S23" s="84"/>
      <c r="T23" s="144"/>
      <c r="U23" s="126"/>
      <c r="V23" s="89"/>
      <c r="W23" s="89"/>
      <c r="X23" s="133"/>
      <c r="Y23" s="84"/>
      <c r="Z23" s="89"/>
      <c r="AA23" s="89"/>
      <c r="AB23" s="90"/>
      <c r="AC23" s="90"/>
      <c r="AD23" s="90"/>
      <c r="AE23" s="222"/>
      <c r="AF23" s="132"/>
      <c r="AG23" s="90"/>
      <c r="AH23" s="90"/>
      <c r="AI23" s="90"/>
      <c r="AJ23" s="144"/>
      <c r="AK23" s="223"/>
      <c r="AL23" s="90"/>
      <c r="AM23" s="224"/>
      <c r="AN23" s="90"/>
      <c r="AO23" s="90"/>
      <c r="AP23" s="90"/>
      <c r="AQ23" s="90"/>
      <c r="AR23" s="90"/>
      <c r="AS23" s="225"/>
      <c r="AT23" s="226"/>
      <c r="AU23" s="103"/>
      <c r="AV23" s="103"/>
      <c r="AW23" s="221"/>
      <c r="AX23" s="132"/>
      <c r="AY23" s="90"/>
      <c r="AZ23" s="133"/>
      <c r="BA23" s="109">
        <f t="shared" si="1"/>
        <v>0</v>
      </c>
      <c r="BB23" s="109">
        <f t="shared" si="0"/>
        <v>0</v>
      </c>
      <c r="BC23" s="109">
        <f t="shared" si="0"/>
        <v>0</v>
      </c>
      <c r="BD23" s="109">
        <f t="shared" si="0"/>
        <v>0</v>
      </c>
      <c r="BE23" s="109">
        <f t="shared" si="0"/>
        <v>0</v>
      </c>
      <c r="BF23" s="109">
        <f t="shared" si="0"/>
        <v>0</v>
      </c>
      <c r="BG23" s="109">
        <f t="shared" si="0"/>
        <v>0</v>
      </c>
      <c r="BH23" s="113">
        <f t="shared" si="2"/>
        <v>0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6.5" thickTop="1" thickBot="1">
      <c r="A24" s="215">
        <v>10</v>
      </c>
      <c r="B24" s="366"/>
      <c r="C24" s="370"/>
      <c r="D24" s="98"/>
      <c r="E24" s="98"/>
      <c r="F24" s="89"/>
      <c r="G24" s="89"/>
      <c r="H24" s="90"/>
      <c r="I24" s="90"/>
      <c r="J24" s="133"/>
      <c r="K24" s="84"/>
      <c r="L24" s="84"/>
      <c r="M24" s="84"/>
      <c r="N24" s="84"/>
      <c r="O24" s="89"/>
      <c r="P24" s="89"/>
      <c r="Q24" s="133"/>
      <c r="R24" s="126"/>
      <c r="S24" s="98"/>
      <c r="T24" s="126"/>
      <c r="U24" s="126"/>
      <c r="V24" s="89"/>
      <c r="W24" s="89"/>
      <c r="X24" s="133"/>
      <c r="Y24" s="84"/>
      <c r="Z24" s="89"/>
      <c r="AA24" s="89"/>
      <c r="AB24" s="90"/>
      <c r="AC24" s="90"/>
      <c r="AD24" s="90"/>
      <c r="AE24" s="222"/>
      <c r="AF24" s="132"/>
      <c r="AG24" s="90"/>
      <c r="AH24" s="90"/>
      <c r="AI24" s="90"/>
      <c r="AJ24" s="126"/>
      <c r="AK24" s="223"/>
      <c r="AL24" s="90"/>
      <c r="AM24" s="224"/>
      <c r="AN24" s="90"/>
      <c r="AO24" s="90"/>
      <c r="AP24" s="90"/>
      <c r="AQ24" s="90"/>
      <c r="AR24" s="90"/>
      <c r="AS24" s="225"/>
      <c r="AT24" s="229"/>
      <c r="AU24" s="103"/>
      <c r="AV24" s="103"/>
      <c r="AW24" s="221"/>
      <c r="AX24" s="132"/>
      <c r="AY24" s="90"/>
      <c r="AZ24" s="133"/>
      <c r="BA24" s="109">
        <f t="shared" si="1"/>
        <v>0</v>
      </c>
      <c r="BB24" s="109">
        <f t="shared" si="0"/>
        <v>0</v>
      </c>
      <c r="BC24" s="109">
        <f t="shared" si="0"/>
        <v>0</v>
      </c>
      <c r="BD24" s="109">
        <f t="shared" si="0"/>
        <v>0</v>
      </c>
      <c r="BE24" s="109">
        <f t="shared" si="0"/>
        <v>0</v>
      </c>
      <c r="BF24" s="109">
        <f t="shared" si="0"/>
        <v>0</v>
      </c>
      <c r="BG24" s="109">
        <f t="shared" si="0"/>
        <v>0</v>
      </c>
      <c r="BH24" s="113">
        <f t="shared" si="2"/>
        <v>0</v>
      </c>
      <c r="BI24" s="170">
        <f>SUM(BI16:BI22)</f>
        <v>100</v>
      </c>
      <c r="BJ24" s="171"/>
      <c r="BK24" s="172">
        <f>SUM(BK16:BK23)</f>
        <v>22</v>
      </c>
      <c r="BL24" s="172">
        <f t="shared" ref="BL24:BQ24" si="4">SUM(BL16:BL23)</f>
        <v>10</v>
      </c>
      <c r="BM24" s="172">
        <f t="shared" si="4"/>
        <v>10</v>
      </c>
      <c r="BN24" s="172">
        <f t="shared" si="4"/>
        <v>28</v>
      </c>
      <c r="BO24" s="172">
        <f t="shared" si="4"/>
        <v>10</v>
      </c>
      <c r="BP24" s="172">
        <f t="shared" si="4"/>
        <v>10</v>
      </c>
      <c r="BQ24" s="172">
        <f t="shared" si="4"/>
        <v>10</v>
      </c>
      <c r="BR24" s="692" t="s">
        <v>68</v>
      </c>
      <c r="BS24" s="693"/>
    </row>
    <row r="25" spans="1:71" s="20" customFormat="1" ht="16.5" thickTop="1" thickBot="1">
      <c r="A25" s="215">
        <v>11</v>
      </c>
      <c r="B25" s="366"/>
      <c r="C25" s="370"/>
      <c r="D25" s="98"/>
      <c r="E25" s="98"/>
      <c r="F25" s="89"/>
      <c r="G25" s="89"/>
      <c r="H25" s="90"/>
      <c r="I25" s="90"/>
      <c r="J25" s="133"/>
      <c r="K25" s="84"/>
      <c r="L25" s="84"/>
      <c r="M25" s="84"/>
      <c r="N25" s="84"/>
      <c r="O25" s="89"/>
      <c r="P25" s="89"/>
      <c r="Q25" s="133"/>
      <c r="R25" s="144"/>
      <c r="S25" s="98"/>
      <c r="T25" s="126"/>
      <c r="U25" s="144"/>
      <c r="V25" s="89"/>
      <c r="W25" s="89"/>
      <c r="X25" s="133"/>
      <c r="Y25" s="84"/>
      <c r="Z25" s="89"/>
      <c r="AA25" s="89"/>
      <c r="AB25" s="90"/>
      <c r="AC25" s="90"/>
      <c r="AD25" s="90"/>
      <c r="AE25" s="222"/>
      <c r="AF25" s="132"/>
      <c r="AG25" s="90"/>
      <c r="AH25" s="90"/>
      <c r="AI25" s="90"/>
      <c r="AJ25" s="144"/>
      <c r="AK25" s="223"/>
      <c r="AL25" s="90"/>
      <c r="AM25" s="224"/>
      <c r="AN25" s="90"/>
      <c r="AO25" s="90"/>
      <c r="AP25" s="90"/>
      <c r="AQ25" s="90"/>
      <c r="AR25" s="90"/>
      <c r="AS25" s="225"/>
      <c r="AT25" s="102"/>
      <c r="AU25" s="103"/>
      <c r="AV25" s="103"/>
      <c r="AW25" s="221"/>
      <c r="AX25" s="132"/>
      <c r="AY25" s="90"/>
      <c r="AZ25" s="133"/>
      <c r="BA25" s="109">
        <f t="shared" si="1"/>
        <v>0</v>
      </c>
      <c r="BB25" s="109">
        <f t="shared" si="0"/>
        <v>0</v>
      </c>
      <c r="BC25" s="109">
        <f t="shared" si="0"/>
        <v>0</v>
      </c>
      <c r="BD25" s="109">
        <f t="shared" si="0"/>
        <v>0</v>
      </c>
      <c r="BE25" s="109">
        <f t="shared" si="0"/>
        <v>0</v>
      </c>
      <c r="BF25" s="109">
        <f t="shared" si="0"/>
        <v>0</v>
      </c>
      <c r="BG25" s="109">
        <f t="shared" si="0"/>
        <v>0</v>
      </c>
      <c r="BH25" s="113">
        <f t="shared" si="2"/>
        <v>0</v>
      </c>
    </row>
    <row r="26" spans="1:71" s="20" customFormat="1" ht="16.5" thickTop="1" thickBot="1">
      <c r="A26" s="215">
        <v>12</v>
      </c>
      <c r="B26" s="366"/>
      <c r="C26" s="370"/>
      <c r="D26" s="98"/>
      <c r="E26" s="98"/>
      <c r="F26" s="89"/>
      <c r="G26" s="89"/>
      <c r="H26" s="90"/>
      <c r="I26" s="90"/>
      <c r="J26" s="133"/>
      <c r="K26" s="84"/>
      <c r="L26" s="84"/>
      <c r="M26" s="84"/>
      <c r="N26" s="84"/>
      <c r="O26" s="89"/>
      <c r="P26" s="89"/>
      <c r="Q26" s="133"/>
      <c r="R26" s="144"/>
      <c r="S26" s="98"/>
      <c r="T26" s="126"/>
      <c r="U26" s="126"/>
      <c r="V26" s="89"/>
      <c r="W26" s="89"/>
      <c r="X26" s="133"/>
      <c r="Y26" s="84"/>
      <c r="Z26" s="89"/>
      <c r="AA26" s="89"/>
      <c r="AB26" s="90"/>
      <c r="AC26" s="90"/>
      <c r="AD26" s="90"/>
      <c r="AE26" s="222"/>
      <c r="AF26" s="132"/>
      <c r="AG26" s="90"/>
      <c r="AH26" s="90"/>
      <c r="AI26" s="90"/>
      <c r="AJ26" s="126"/>
      <c r="AK26" s="223"/>
      <c r="AL26" s="90"/>
      <c r="AM26" s="224"/>
      <c r="AN26" s="90"/>
      <c r="AO26" s="90"/>
      <c r="AP26" s="90"/>
      <c r="AQ26" s="90"/>
      <c r="AR26" s="90"/>
      <c r="AS26" s="225"/>
      <c r="AT26" s="102"/>
      <c r="AU26" s="103"/>
      <c r="AV26" s="103"/>
      <c r="AW26" s="221"/>
      <c r="AX26" s="132"/>
      <c r="AY26" s="90"/>
      <c r="AZ26" s="133"/>
      <c r="BA26" s="109">
        <f t="shared" si="1"/>
        <v>0</v>
      </c>
      <c r="BB26" s="109">
        <f t="shared" si="0"/>
        <v>0</v>
      </c>
      <c r="BC26" s="109">
        <f t="shared" si="0"/>
        <v>0</v>
      </c>
      <c r="BD26" s="109">
        <f t="shared" si="0"/>
        <v>0</v>
      </c>
      <c r="BE26" s="109">
        <f t="shared" si="0"/>
        <v>0</v>
      </c>
      <c r="BF26" s="109">
        <f t="shared" si="0"/>
        <v>0</v>
      </c>
      <c r="BG26" s="109">
        <f t="shared" si="0"/>
        <v>0</v>
      </c>
      <c r="BH26" s="113">
        <f t="shared" si="2"/>
        <v>0</v>
      </c>
      <c r="BI26" s="694" t="s">
        <v>71</v>
      </c>
      <c r="BJ26" s="695"/>
      <c r="BK26" s="695"/>
      <c r="BL26" s="695"/>
      <c r="BM26" s="695"/>
      <c r="BN26" s="695"/>
      <c r="BO26" s="418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366"/>
      <c r="C27" s="370"/>
      <c r="D27" s="98"/>
      <c r="E27" s="84"/>
      <c r="F27" s="89"/>
      <c r="G27" s="89"/>
      <c r="H27" s="99"/>
      <c r="I27" s="99"/>
      <c r="J27" s="217"/>
      <c r="K27" s="84"/>
      <c r="L27" s="84"/>
      <c r="M27" s="84"/>
      <c r="N27" s="84"/>
      <c r="O27" s="89"/>
      <c r="P27" s="89"/>
      <c r="Q27" s="133"/>
      <c r="R27" s="144"/>
      <c r="S27" s="84"/>
      <c r="T27" s="144"/>
      <c r="U27" s="126"/>
      <c r="V27" s="89"/>
      <c r="W27" s="89"/>
      <c r="X27" s="133"/>
      <c r="Y27" s="84"/>
      <c r="Z27" s="89"/>
      <c r="AA27" s="89"/>
      <c r="AB27" s="90"/>
      <c r="AC27" s="90"/>
      <c r="AD27" s="90"/>
      <c r="AE27" s="222"/>
      <c r="AF27" s="132"/>
      <c r="AG27" s="90"/>
      <c r="AH27" s="90"/>
      <c r="AI27" s="90"/>
      <c r="AJ27" s="144"/>
      <c r="AK27" s="223"/>
      <c r="AL27" s="90"/>
      <c r="AM27" s="224"/>
      <c r="AN27" s="90"/>
      <c r="AO27" s="90"/>
      <c r="AP27" s="90"/>
      <c r="AQ27" s="90"/>
      <c r="AR27" s="90"/>
      <c r="AS27" s="225"/>
      <c r="AT27" s="102"/>
      <c r="AU27" s="103"/>
      <c r="AV27" s="103"/>
      <c r="AW27" s="221"/>
      <c r="AX27" s="132"/>
      <c r="AY27" s="90"/>
      <c r="AZ27" s="133"/>
      <c r="BA27" s="109">
        <f t="shared" si="1"/>
        <v>0</v>
      </c>
      <c r="BB27" s="109">
        <f t="shared" si="0"/>
        <v>0</v>
      </c>
      <c r="BC27" s="109">
        <f t="shared" si="0"/>
        <v>0</v>
      </c>
      <c r="BD27" s="109">
        <f t="shared" si="0"/>
        <v>0</v>
      </c>
      <c r="BE27" s="109">
        <f t="shared" si="0"/>
        <v>0</v>
      </c>
      <c r="BF27" s="109">
        <f t="shared" si="0"/>
        <v>0</v>
      </c>
      <c r="BG27" s="109">
        <f t="shared" si="0"/>
        <v>0</v>
      </c>
      <c r="BH27" s="113">
        <f t="shared" si="2"/>
        <v>0</v>
      </c>
      <c r="BI27" s="696"/>
      <c r="BJ27" s="697"/>
      <c r="BK27" s="697"/>
      <c r="BL27" s="697"/>
      <c r="BM27" s="697"/>
      <c r="BN27" s="697"/>
      <c r="BO27" s="419"/>
      <c r="BP27" s="697"/>
      <c r="BQ27" s="697"/>
      <c r="BR27" s="697"/>
      <c r="BS27" s="699"/>
    </row>
    <row r="28" spans="1:71" s="20" customFormat="1" ht="16.5" thickTop="1" thickBot="1">
      <c r="A28" s="215">
        <v>14</v>
      </c>
      <c r="B28" s="366"/>
      <c r="C28" s="370"/>
      <c r="D28" s="98"/>
      <c r="E28" s="84"/>
      <c r="F28" s="89"/>
      <c r="G28" s="89"/>
      <c r="H28" s="90"/>
      <c r="I28" s="90"/>
      <c r="J28" s="133"/>
      <c r="K28" s="84"/>
      <c r="L28" s="84"/>
      <c r="M28" s="84"/>
      <c r="N28" s="84"/>
      <c r="O28" s="89"/>
      <c r="P28" s="89"/>
      <c r="Q28" s="133"/>
      <c r="R28" s="126"/>
      <c r="S28" s="84"/>
      <c r="T28" s="126"/>
      <c r="U28" s="144"/>
      <c r="V28" s="89"/>
      <c r="W28" s="89"/>
      <c r="X28" s="133"/>
      <c r="Y28" s="84"/>
      <c r="Z28" s="89"/>
      <c r="AA28" s="89"/>
      <c r="AB28" s="90"/>
      <c r="AC28" s="90"/>
      <c r="AD28" s="90"/>
      <c r="AE28" s="222"/>
      <c r="AF28" s="132"/>
      <c r="AG28" s="90"/>
      <c r="AH28" s="90"/>
      <c r="AI28" s="90"/>
      <c r="AJ28" s="144"/>
      <c r="AK28" s="223"/>
      <c r="AL28" s="90"/>
      <c r="AM28" s="224"/>
      <c r="AN28" s="90"/>
      <c r="AO28" s="90"/>
      <c r="AP28" s="90"/>
      <c r="AQ28" s="90"/>
      <c r="AR28" s="90"/>
      <c r="AS28" s="225"/>
      <c r="AT28" s="102"/>
      <c r="AU28" s="103"/>
      <c r="AV28" s="103"/>
      <c r="AW28" s="221"/>
      <c r="AX28" s="132"/>
      <c r="AY28" s="90"/>
      <c r="AZ28" s="133"/>
      <c r="BA28" s="109">
        <f t="shared" si="1"/>
        <v>0</v>
      </c>
      <c r="BB28" s="109">
        <f t="shared" si="0"/>
        <v>0</v>
      </c>
      <c r="BC28" s="109">
        <f t="shared" si="0"/>
        <v>0</v>
      </c>
      <c r="BD28" s="109">
        <f t="shared" si="0"/>
        <v>0</v>
      </c>
      <c r="BE28" s="109">
        <f t="shared" si="0"/>
        <v>0</v>
      </c>
      <c r="BF28" s="109">
        <f t="shared" si="0"/>
        <v>0</v>
      </c>
      <c r="BG28" s="109">
        <f t="shared" si="0"/>
        <v>0</v>
      </c>
      <c r="BH28" s="113">
        <f t="shared" si="2"/>
        <v>0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6.5" thickTop="1" thickBot="1">
      <c r="A29" s="215">
        <v>15</v>
      </c>
      <c r="B29" s="366"/>
      <c r="C29" s="370"/>
      <c r="D29" s="98"/>
      <c r="E29" s="98"/>
      <c r="F29" s="89"/>
      <c r="G29" s="89"/>
      <c r="H29" s="90"/>
      <c r="I29" s="90"/>
      <c r="J29" s="133"/>
      <c r="K29" s="84"/>
      <c r="L29" s="84"/>
      <c r="M29" s="84"/>
      <c r="N29" s="84"/>
      <c r="O29" s="89"/>
      <c r="P29" s="89"/>
      <c r="Q29" s="133"/>
      <c r="R29" s="126"/>
      <c r="S29" s="98"/>
      <c r="T29" s="126"/>
      <c r="U29" s="126"/>
      <c r="V29" s="89"/>
      <c r="W29" s="89"/>
      <c r="X29" s="133"/>
      <c r="Y29" s="84"/>
      <c r="Z29" s="89"/>
      <c r="AA29" s="89"/>
      <c r="AB29" s="90"/>
      <c r="AC29" s="90"/>
      <c r="AD29" s="90"/>
      <c r="AE29" s="230"/>
      <c r="AF29" s="132"/>
      <c r="AG29" s="90"/>
      <c r="AH29" s="90"/>
      <c r="AI29" s="90"/>
      <c r="AJ29" s="144"/>
      <c r="AK29" s="223"/>
      <c r="AL29" s="90"/>
      <c r="AM29" s="224"/>
      <c r="AN29" s="90"/>
      <c r="AO29" s="90"/>
      <c r="AP29" s="90"/>
      <c r="AQ29" s="90"/>
      <c r="AR29" s="90"/>
      <c r="AS29" s="225"/>
      <c r="AT29" s="102"/>
      <c r="AU29" s="103"/>
      <c r="AV29" s="103"/>
      <c r="AW29" s="221"/>
      <c r="AX29" s="132"/>
      <c r="AY29" s="90"/>
      <c r="AZ29" s="133"/>
      <c r="BA29" s="109">
        <f t="shared" si="1"/>
        <v>0</v>
      </c>
      <c r="BB29" s="109">
        <f t="shared" si="0"/>
        <v>0</v>
      </c>
      <c r="BC29" s="109">
        <f t="shared" si="0"/>
        <v>0</v>
      </c>
      <c r="BD29" s="109">
        <f t="shared" si="0"/>
        <v>0</v>
      </c>
      <c r="BE29" s="109">
        <f t="shared" si="0"/>
        <v>0</v>
      </c>
      <c r="BF29" s="109">
        <f t="shared" si="0"/>
        <v>0</v>
      </c>
      <c r="BG29" s="109">
        <f t="shared" si="0"/>
        <v>0</v>
      </c>
      <c r="BH29" s="113">
        <f t="shared" si="2"/>
        <v>0</v>
      </c>
      <c r="BI29" s="674"/>
      <c r="BJ29" s="675"/>
      <c r="BK29" s="675"/>
      <c r="BL29" s="675"/>
      <c r="BM29" s="675"/>
      <c r="BN29" s="675"/>
      <c r="BO29" s="675"/>
      <c r="BP29" s="675"/>
      <c r="BQ29" s="675"/>
      <c r="BR29" s="675"/>
      <c r="BS29" s="676"/>
    </row>
    <row r="30" spans="1:71" s="20" customFormat="1" ht="16.5" thickTop="1" thickBot="1">
      <c r="A30" s="215">
        <v>16</v>
      </c>
      <c r="B30" s="366"/>
      <c r="C30" s="370"/>
      <c r="D30" s="98"/>
      <c r="E30" s="98"/>
      <c r="F30" s="89"/>
      <c r="G30" s="89"/>
      <c r="H30" s="90"/>
      <c r="I30" s="90"/>
      <c r="J30" s="133"/>
      <c r="K30" s="84"/>
      <c r="L30" s="84"/>
      <c r="M30" s="84"/>
      <c r="N30" s="84"/>
      <c r="O30" s="89"/>
      <c r="P30" s="89"/>
      <c r="Q30" s="133"/>
      <c r="R30" s="126"/>
      <c r="S30" s="98"/>
      <c r="T30" s="126"/>
      <c r="U30" s="126"/>
      <c r="V30" s="89"/>
      <c r="W30" s="89"/>
      <c r="X30" s="133"/>
      <c r="Y30" s="84"/>
      <c r="Z30" s="89"/>
      <c r="AA30" s="89"/>
      <c r="AB30" s="90"/>
      <c r="AC30" s="90"/>
      <c r="AD30" s="90"/>
      <c r="AE30" s="222"/>
      <c r="AF30" s="132"/>
      <c r="AG30" s="90"/>
      <c r="AH30" s="90"/>
      <c r="AI30" s="90"/>
      <c r="AJ30" s="126"/>
      <c r="AK30" s="223"/>
      <c r="AL30" s="90"/>
      <c r="AM30" s="224"/>
      <c r="AN30" s="90"/>
      <c r="AO30" s="90"/>
      <c r="AP30" s="90"/>
      <c r="AQ30" s="90"/>
      <c r="AR30" s="90"/>
      <c r="AS30" s="225"/>
      <c r="AT30" s="102"/>
      <c r="AU30" s="103"/>
      <c r="AV30" s="103"/>
      <c r="AW30" s="221"/>
      <c r="AX30" s="132"/>
      <c r="AY30" s="90"/>
      <c r="AZ30" s="133"/>
      <c r="BA30" s="109">
        <f t="shared" si="1"/>
        <v>0</v>
      </c>
      <c r="BB30" s="109">
        <f t="shared" si="0"/>
        <v>0</v>
      </c>
      <c r="BC30" s="109">
        <f t="shared" si="0"/>
        <v>0</v>
      </c>
      <c r="BD30" s="109">
        <f t="shared" si="0"/>
        <v>0</v>
      </c>
      <c r="BE30" s="109">
        <f t="shared" si="0"/>
        <v>0</v>
      </c>
      <c r="BF30" s="109">
        <f t="shared" si="0"/>
        <v>0</v>
      </c>
      <c r="BG30" s="109">
        <f t="shared" si="0"/>
        <v>0</v>
      </c>
      <c r="BH30" s="113">
        <f t="shared" si="2"/>
        <v>0</v>
      </c>
      <c r="BI30" s="677"/>
      <c r="BJ30" s="678"/>
      <c r="BK30" s="678"/>
      <c r="BL30" s="678"/>
      <c r="BM30" s="678"/>
      <c r="BN30" s="678"/>
      <c r="BO30" s="678"/>
      <c r="BP30" s="678"/>
      <c r="BQ30" s="678"/>
      <c r="BR30" s="678"/>
      <c r="BS30" s="679"/>
    </row>
    <row r="31" spans="1:71" s="20" customFormat="1" ht="16.5" thickTop="1" thickBot="1">
      <c r="A31" s="215">
        <v>17</v>
      </c>
      <c r="B31" s="366"/>
      <c r="C31" s="370"/>
      <c r="D31" s="98"/>
      <c r="E31" s="98"/>
      <c r="F31" s="89"/>
      <c r="G31" s="89"/>
      <c r="H31" s="90"/>
      <c r="I31" s="90"/>
      <c r="J31" s="133"/>
      <c r="K31" s="84"/>
      <c r="L31" s="84"/>
      <c r="M31" s="84"/>
      <c r="N31" s="84"/>
      <c r="O31" s="89"/>
      <c r="P31" s="89"/>
      <c r="Q31" s="133"/>
      <c r="R31" s="126"/>
      <c r="S31" s="98"/>
      <c r="T31" s="126"/>
      <c r="U31" s="126"/>
      <c r="V31" s="89"/>
      <c r="W31" s="89"/>
      <c r="X31" s="133"/>
      <c r="Y31" s="84"/>
      <c r="Z31" s="89"/>
      <c r="AA31" s="89"/>
      <c r="AB31" s="90"/>
      <c r="AC31" s="90"/>
      <c r="AD31" s="90"/>
      <c r="AE31" s="222"/>
      <c r="AF31" s="132"/>
      <c r="AG31" s="90"/>
      <c r="AH31" s="90"/>
      <c r="AI31" s="90"/>
      <c r="AJ31" s="126"/>
      <c r="AK31" s="223"/>
      <c r="AL31" s="90"/>
      <c r="AM31" s="224"/>
      <c r="AN31" s="90"/>
      <c r="AO31" s="90"/>
      <c r="AP31" s="90"/>
      <c r="AQ31" s="90"/>
      <c r="AR31" s="90"/>
      <c r="AS31" s="225"/>
      <c r="AT31" s="102"/>
      <c r="AU31" s="103"/>
      <c r="AV31" s="103"/>
      <c r="AW31" s="221"/>
      <c r="AX31" s="132"/>
      <c r="AY31" s="90"/>
      <c r="AZ31" s="133"/>
      <c r="BA31" s="109">
        <f t="shared" si="1"/>
        <v>0</v>
      </c>
      <c r="BB31" s="109">
        <f t="shared" si="1"/>
        <v>0</v>
      </c>
      <c r="BC31" s="109">
        <f t="shared" si="1"/>
        <v>0</v>
      </c>
      <c r="BD31" s="109">
        <f t="shared" si="1"/>
        <v>0</v>
      </c>
      <c r="BE31" s="109">
        <f t="shared" si="1"/>
        <v>0</v>
      </c>
      <c r="BF31" s="109">
        <f t="shared" si="1"/>
        <v>0</v>
      </c>
      <c r="BG31" s="109">
        <f t="shared" si="1"/>
        <v>0</v>
      </c>
      <c r="BH31" s="113">
        <f t="shared" si="2"/>
        <v>0</v>
      </c>
      <c r="BI31" s="677"/>
      <c r="BJ31" s="678"/>
      <c r="BK31" s="678"/>
      <c r="BL31" s="678"/>
      <c r="BM31" s="678"/>
      <c r="BN31" s="678"/>
      <c r="BO31" s="678"/>
      <c r="BP31" s="678"/>
      <c r="BQ31" s="678"/>
      <c r="BR31" s="678"/>
      <c r="BS31" s="679"/>
    </row>
    <row r="32" spans="1:71" s="20" customFormat="1" ht="16.5" thickTop="1" thickBot="1">
      <c r="A32" s="215">
        <v>18</v>
      </c>
      <c r="B32" s="366"/>
      <c r="C32" s="370"/>
      <c r="D32" s="98"/>
      <c r="E32" s="84"/>
      <c r="F32" s="89"/>
      <c r="G32" s="89"/>
      <c r="H32" s="99"/>
      <c r="I32" s="99"/>
      <c r="J32" s="217"/>
      <c r="K32" s="84"/>
      <c r="L32" s="84"/>
      <c r="M32" s="84"/>
      <c r="N32" s="84"/>
      <c r="O32" s="89"/>
      <c r="P32" s="89"/>
      <c r="Q32" s="133"/>
      <c r="R32" s="126"/>
      <c r="S32" s="84"/>
      <c r="T32" s="126"/>
      <c r="U32" s="126"/>
      <c r="V32" s="89"/>
      <c r="W32" s="89"/>
      <c r="X32" s="133"/>
      <c r="Y32" s="84"/>
      <c r="Z32" s="89"/>
      <c r="AA32" s="89"/>
      <c r="AB32" s="90"/>
      <c r="AC32" s="90"/>
      <c r="AD32" s="90"/>
      <c r="AE32" s="222"/>
      <c r="AF32" s="132"/>
      <c r="AG32" s="90"/>
      <c r="AH32" s="90"/>
      <c r="AI32" s="90"/>
      <c r="AJ32" s="126"/>
      <c r="AK32" s="223"/>
      <c r="AL32" s="90"/>
      <c r="AM32" s="224"/>
      <c r="AN32" s="90"/>
      <c r="AO32" s="90"/>
      <c r="AP32" s="90"/>
      <c r="AQ32" s="90"/>
      <c r="AR32" s="90"/>
      <c r="AS32" s="225"/>
      <c r="AT32" s="102"/>
      <c r="AU32" s="103"/>
      <c r="AV32" s="103"/>
      <c r="AW32" s="221"/>
      <c r="AX32" s="132"/>
      <c r="AY32" s="90"/>
      <c r="AZ32" s="133"/>
      <c r="BA32" s="109">
        <f t="shared" si="1"/>
        <v>0</v>
      </c>
      <c r="BB32" s="109">
        <f t="shared" si="1"/>
        <v>0</v>
      </c>
      <c r="BC32" s="109">
        <f t="shared" si="1"/>
        <v>0</v>
      </c>
      <c r="BD32" s="109">
        <f t="shared" si="1"/>
        <v>0</v>
      </c>
      <c r="BE32" s="109">
        <f t="shared" si="1"/>
        <v>0</v>
      </c>
      <c r="BF32" s="109">
        <f t="shared" si="1"/>
        <v>0</v>
      </c>
      <c r="BG32" s="109">
        <f t="shared" si="1"/>
        <v>0</v>
      </c>
      <c r="BH32" s="113">
        <f t="shared" si="2"/>
        <v>0</v>
      </c>
      <c r="BI32" s="677"/>
      <c r="BJ32" s="678"/>
      <c r="BK32" s="678"/>
      <c r="BL32" s="678"/>
      <c r="BM32" s="678"/>
      <c r="BN32" s="678"/>
      <c r="BO32" s="678"/>
      <c r="BP32" s="678"/>
      <c r="BQ32" s="678"/>
      <c r="BR32" s="678"/>
      <c r="BS32" s="679"/>
    </row>
    <row r="33" spans="1:72" s="20" customFormat="1" ht="16.5" thickTop="1" thickBot="1">
      <c r="A33" s="215">
        <v>19</v>
      </c>
      <c r="B33" s="366"/>
      <c r="C33" s="370"/>
      <c r="D33" s="98"/>
      <c r="E33" s="84"/>
      <c r="F33" s="89"/>
      <c r="G33" s="89"/>
      <c r="H33" s="90"/>
      <c r="I33" s="90"/>
      <c r="J33" s="133"/>
      <c r="K33" s="84"/>
      <c r="L33" s="84"/>
      <c r="M33" s="84"/>
      <c r="N33" s="84"/>
      <c r="O33" s="89"/>
      <c r="P33" s="89"/>
      <c r="Q33" s="133"/>
      <c r="R33" s="126"/>
      <c r="S33" s="84"/>
      <c r="T33" s="126"/>
      <c r="U33" s="144"/>
      <c r="V33" s="89"/>
      <c r="W33" s="89"/>
      <c r="X33" s="133"/>
      <c r="Y33" s="84"/>
      <c r="Z33" s="89"/>
      <c r="AA33" s="89"/>
      <c r="AB33" s="90"/>
      <c r="AC33" s="90"/>
      <c r="AD33" s="90"/>
      <c r="AE33" s="222"/>
      <c r="AF33" s="132"/>
      <c r="AG33" s="90"/>
      <c r="AH33" s="90"/>
      <c r="AI33" s="90"/>
      <c r="AJ33" s="126"/>
      <c r="AK33" s="223"/>
      <c r="AL33" s="90"/>
      <c r="AM33" s="224"/>
      <c r="AN33" s="90"/>
      <c r="AO33" s="90"/>
      <c r="AP33" s="90"/>
      <c r="AQ33" s="90"/>
      <c r="AR33" s="90"/>
      <c r="AS33" s="225"/>
      <c r="AT33" s="102"/>
      <c r="AU33" s="103"/>
      <c r="AV33" s="103"/>
      <c r="AW33" s="221"/>
      <c r="AX33" s="132"/>
      <c r="AY33" s="90"/>
      <c r="AZ33" s="133"/>
      <c r="BA33" s="109">
        <f t="shared" si="1"/>
        <v>0</v>
      </c>
      <c r="BB33" s="109">
        <f t="shared" si="1"/>
        <v>0</v>
      </c>
      <c r="BC33" s="109">
        <f t="shared" si="1"/>
        <v>0</v>
      </c>
      <c r="BD33" s="109">
        <f t="shared" si="1"/>
        <v>0</v>
      </c>
      <c r="BE33" s="109">
        <f t="shared" si="1"/>
        <v>0</v>
      </c>
      <c r="BF33" s="109">
        <f t="shared" si="1"/>
        <v>0</v>
      </c>
      <c r="BG33" s="109">
        <f t="shared" si="1"/>
        <v>0</v>
      </c>
      <c r="BH33" s="113">
        <f t="shared" si="2"/>
        <v>0</v>
      </c>
      <c r="BI33" s="677"/>
      <c r="BJ33" s="678"/>
      <c r="BK33" s="678"/>
      <c r="BL33" s="678"/>
      <c r="BM33" s="678"/>
      <c r="BN33" s="678"/>
      <c r="BO33" s="678"/>
      <c r="BP33" s="678"/>
      <c r="BQ33" s="678"/>
      <c r="BR33" s="678"/>
      <c r="BS33" s="679"/>
    </row>
    <row r="34" spans="1:72" s="20" customFormat="1" ht="16.5" thickTop="1" thickBot="1">
      <c r="A34" s="215">
        <v>20</v>
      </c>
      <c r="B34" s="366"/>
      <c r="C34" s="370"/>
      <c r="D34" s="98"/>
      <c r="E34" s="98"/>
      <c r="F34" s="89"/>
      <c r="G34" s="89"/>
      <c r="H34" s="90"/>
      <c r="I34" s="90"/>
      <c r="J34" s="133"/>
      <c r="K34" s="84"/>
      <c r="L34" s="84"/>
      <c r="M34" s="84"/>
      <c r="N34" s="84"/>
      <c r="O34" s="89"/>
      <c r="P34" s="89"/>
      <c r="Q34" s="133"/>
      <c r="R34" s="126"/>
      <c r="S34" s="98"/>
      <c r="T34" s="126"/>
      <c r="U34" s="126"/>
      <c r="V34" s="89"/>
      <c r="W34" s="89"/>
      <c r="X34" s="133"/>
      <c r="Y34" s="84"/>
      <c r="Z34" s="89"/>
      <c r="AA34" s="89"/>
      <c r="AB34" s="90"/>
      <c r="AC34" s="90"/>
      <c r="AD34" s="90"/>
      <c r="AE34" s="222"/>
      <c r="AF34" s="132"/>
      <c r="AG34" s="90"/>
      <c r="AH34" s="90"/>
      <c r="AI34" s="90"/>
      <c r="AJ34" s="126"/>
      <c r="AK34" s="223"/>
      <c r="AL34" s="90"/>
      <c r="AM34" s="224"/>
      <c r="AN34" s="90"/>
      <c r="AO34" s="90"/>
      <c r="AP34" s="90"/>
      <c r="AQ34" s="90"/>
      <c r="AR34" s="90"/>
      <c r="AS34" s="225"/>
      <c r="AT34" s="102"/>
      <c r="AU34" s="103"/>
      <c r="AV34" s="103"/>
      <c r="AW34" s="221"/>
      <c r="AX34" s="132"/>
      <c r="AY34" s="90"/>
      <c r="AZ34" s="133"/>
      <c r="BA34" s="109">
        <f t="shared" si="1"/>
        <v>0</v>
      </c>
      <c r="BB34" s="109">
        <f t="shared" si="1"/>
        <v>0</v>
      </c>
      <c r="BC34" s="109">
        <f t="shared" si="1"/>
        <v>0</v>
      </c>
      <c r="BD34" s="109">
        <f t="shared" si="1"/>
        <v>0</v>
      </c>
      <c r="BE34" s="109">
        <f t="shared" si="1"/>
        <v>0</v>
      </c>
      <c r="BF34" s="109">
        <f t="shared" si="1"/>
        <v>0</v>
      </c>
      <c r="BG34" s="109">
        <f t="shared" si="1"/>
        <v>0</v>
      </c>
      <c r="BH34" s="113">
        <f t="shared" si="2"/>
        <v>0</v>
      </c>
      <c r="BI34" s="677"/>
      <c r="BJ34" s="678"/>
      <c r="BK34" s="678"/>
      <c r="BL34" s="678"/>
      <c r="BM34" s="678"/>
      <c r="BN34" s="678"/>
      <c r="BO34" s="678"/>
      <c r="BP34" s="678"/>
      <c r="BQ34" s="678"/>
      <c r="BR34" s="678"/>
      <c r="BS34" s="679"/>
    </row>
    <row r="35" spans="1:72" s="20" customFormat="1" ht="16.5" thickTop="1" thickBot="1">
      <c r="A35" s="215">
        <v>21</v>
      </c>
      <c r="B35" s="366"/>
      <c r="C35" s="370"/>
      <c r="D35" s="98"/>
      <c r="E35" s="98"/>
      <c r="F35" s="89"/>
      <c r="G35" s="89"/>
      <c r="H35" s="90"/>
      <c r="I35" s="90"/>
      <c r="J35" s="133"/>
      <c r="K35" s="84"/>
      <c r="L35" s="84"/>
      <c r="M35" s="84"/>
      <c r="N35" s="84"/>
      <c r="O35" s="89"/>
      <c r="P35" s="89"/>
      <c r="Q35" s="133"/>
      <c r="R35" s="126"/>
      <c r="S35" s="98"/>
      <c r="T35" s="126"/>
      <c r="U35" s="126"/>
      <c r="V35" s="89"/>
      <c r="W35" s="89"/>
      <c r="X35" s="133"/>
      <c r="Y35" s="84"/>
      <c r="Z35" s="89"/>
      <c r="AA35" s="89"/>
      <c r="AB35" s="90"/>
      <c r="AC35" s="90"/>
      <c r="AD35" s="90"/>
      <c r="AE35" s="230"/>
      <c r="AF35" s="132"/>
      <c r="AG35" s="90"/>
      <c r="AH35" s="90"/>
      <c r="AI35" s="90"/>
      <c r="AJ35" s="126"/>
      <c r="AK35" s="223"/>
      <c r="AL35" s="90"/>
      <c r="AM35" s="224"/>
      <c r="AN35" s="90"/>
      <c r="AO35" s="90"/>
      <c r="AP35" s="90"/>
      <c r="AQ35" s="90"/>
      <c r="AR35" s="90"/>
      <c r="AS35" s="225"/>
      <c r="AT35" s="102"/>
      <c r="AU35" s="103"/>
      <c r="AV35" s="103"/>
      <c r="AW35" s="221"/>
      <c r="AX35" s="132"/>
      <c r="AY35" s="90"/>
      <c r="AZ35" s="133"/>
      <c r="BA35" s="109">
        <f t="shared" si="1"/>
        <v>0</v>
      </c>
      <c r="BB35" s="109">
        <f t="shared" si="1"/>
        <v>0</v>
      </c>
      <c r="BC35" s="109">
        <f t="shared" si="1"/>
        <v>0</v>
      </c>
      <c r="BD35" s="109">
        <f t="shared" si="1"/>
        <v>0</v>
      </c>
      <c r="BE35" s="109">
        <f t="shared" si="1"/>
        <v>0</v>
      </c>
      <c r="BF35" s="109">
        <f t="shared" si="1"/>
        <v>0</v>
      </c>
      <c r="BG35" s="109">
        <f t="shared" si="1"/>
        <v>0</v>
      </c>
      <c r="BH35" s="113">
        <f t="shared" si="2"/>
        <v>0</v>
      </c>
      <c r="BI35" s="677"/>
      <c r="BJ35" s="678"/>
      <c r="BK35" s="678"/>
      <c r="BL35" s="678"/>
      <c r="BM35" s="678"/>
      <c r="BN35" s="678"/>
      <c r="BO35" s="678"/>
      <c r="BP35" s="678"/>
      <c r="BQ35" s="678"/>
      <c r="BR35" s="678"/>
      <c r="BS35" s="679"/>
    </row>
    <row r="36" spans="1:72" s="20" customFormat="1" ht="16.5" thickTop="1" thickBot="1">
      <c r="A36" s="215">
        <v>22</v>
      </c>
      <c r="B36" s="366"/>
      <c r="C36" s="370"/>
      <c r="D36" s="98"/>
      <c r="E36" s="98"/>
      <c r="F36" s="89"/>
      <c r="G36" s="89"/>
      <c r="H36" s="90"/>
      <c r="I36" s="90"/>
      <c r="J36" s="133"/>
      <c r="K36" s="84"/>
      <c r="L36" s="84"/>
      <c r="M36" s="84"/>
      <c r="N36" s="84"/>
      <c r="O36" s="89"/>
      <c r="P36" s="89"/>
      <c r="Q36" s="133"/>
      <c r="R36" s="126"/>
      <c r="S36" s="98"/>
      <c r="T36" s="126"/>
      <c r="U36" s="126"/>
      <c r="V36" s="89"/>
      <c r="W36" s="89"/>
      <c r="X36" s="133"/>
      <c r="Y36" s="84"/>
      <c r="Z36" s="89"/>
      <c r="AA36" s="89"/>
      <c r="AB36" s="90"/>
      <c r="AC36" s="90"/>
      <c r="AD36" s="90"/>
      <c r="AE36" s="230"/>
      <c r="AF36" s="132"/>
      <c r="AG36" s="90"/>
      <c r="AH36" s="90"/>
      <c r="AI36" s="90"/>
      <c r="AJ36" s="126"/>
      <c r="AK36" s="223"/>
      <c r="AL36" s="90"/>
      <c r="AM36" s="224"/>
      <c r="AN36" s="90"/>
      <c r="AO36" s="90"/>
      <c r="AP36" s="90"/>
      <c r="AQ36" s="90"/>
      <c r="AR36" s="90"/>
      <c r="AS36" s="225"/>
      <c r="AT36" s="102"/>
      <c r="AU36" s="103"/>
      <c r="AV36" s="103"/>
      <c r="AW36" s="221"/>
      <c r="AX36" s="132"/>
      <c r="AY36" s="90"/>
      <c r="AZ36" s="133"/>
      <c r="BA36" s="109">
        <f t="shared" si="1"/>
        <v>0</v>
      </c>
      <c r="BB36" s="109">
        <f t="shared" si="1"/>
        <v>0</v>
      </c>
      <c r="BC36" s="109">
        <f t="shared" si="1"/>
        <v>0</v>
      </c>
      <c r="BD36" s="109">
        <f t="shared" si="1"/>
        <v>0</v>
      </c>
      <c r="BE36" s="109">
        <f t="shared" si="1"/>
        <v>0</v>
      </c>
      <c r="BF36" s="109">
        <f t="shared" si="1"/>
        <v>0</v>
      </c>
      <c r="BG36" s="109">
        <f t="shared" si="1"/>
        <v>0</v>
      </c>
      <c r="BH36" s="113">
        <f t="shared" si="2"/>
        <v>0</v>
      </c>
      <c r="BI36" s="677"/>
      <c r="BJ36" s="678"/>
      <c r="BK36" s="678"/>
      <c r="BL36" s="678"/>
      <c r="BM36" s="678"/>
      <c r="BN36" s="678"/>
      <c r="BO36" s="678"/>
      <c r="BP36" s="678"/>
      <c r="BQ36" s="678"/>
      <c r="BR36" s="678"/>
      <c r="BS36" s="679"/>
      <c r="BT36" s="185"/>
    </row>
    <row r="37" spans="1:72" s="20" customFormat="1" ht="16.5" thickTop="1" thickBot="1">
      <c r="A37" s="215">
        <v>23</v>
      </c>
      <c r="B37" s="366"/>
      <c r="C37" s="370"/>
      <c r="D37" s="98"/>
      <c r="E37" s="84"/>
      <c r="F37" s="89"/>
      <c r="G37" s="89"/>
      <c r="H37" s="99"/>
      <c r="I37" s="99"/>
      <c r="J37" s="217"/>
      <c r="K37" s="84"/>
      <c r="L37" s="84"/>
      <c r="M37" s="84"/>
      <c r="N37" s="84"/>
      <c r="O37" s="89"/>
      <c r="P37" s="89"/>
      <c r="Q37" s="133"/>
      <c r="R37" s="126"/>
      <c r="S37" s="84"/>
      <c r="T37" s="126"/>
      <c r="U37" s="126"/>
      <c r="V37" s="89"/>
      <c r="W37" s="89"/>
      <c r="X37" s="133"/>
      <c r="Y37" s="84"/>
      <c r="Z37" s="89"/>
      <c r="AA37" s="89"/>
      <c r="AB37" s="90"/>
      <c r="AC37" s="90"/>
      <c r="AD37" s="90"/>
      <c r="AE37" s="222"/>
      <c r="AF37" s="132"/>
      <c r="AG37" s="90"/>
      <c r="AH37" s="90"/>
      <c r="AI37" s="90"/>
      <c r="AJ37" s="126"/>
      <c r="AK37" s="223"/>
      <c r="AL37" s="90"/>
      <c r="AM37" s="224"/>
      <c r="AN37" s="90"/>
      <c r="AO37" s="90"/>
      <c r="AP37" s="90"/>
      <c r="AQ37" s="90"/>
      <c r="AR37" s="90"/>
      <c r="AS37" s="225"/>
      <c r="AT37" s="102"/>
      <c r="AU37" s="103"/>
      <c r="AV37" s="103"/>
      <c r="AW37" s="221"/>
      <c r="AX37" s="132"/>
      <c r="AY37" s="90"/>
      <c r="AZ37" s="133"/>
      <c r="BA37" s="109">
        <f t="shared" si="1"/>
        <v>0</v>
      </c>
      <c r="BB37" s="109">
        <f t="shared" si="1"/>
        <v>0</v>
      </c>
      <c r="BC37" s="109">
        <f t="shared" si="1"/>
        <v>0</v>
      </c>
      <c r="BD37" s="109">
        <f t="shared" si="1"/>
        <v>0</v>
      </c>
      <c r="BE37" s="109">
        <f t="shared" si="1"/>
        <v>0</v>
      </c>
      <c r="BF37" s="109">
        <f t="shared" si="1"/>
        <v>0</v>
      </c>
      <c r="BG37" s="109">
        <f t="shared" si="1"/>
        <v>0</v>
      </c>
      <c r="BH37" s="113">
        <f t="shared" si="2"/>
        <v>0</v>
      </c>
      <c r="BI37" s="677"/>
      <c r="BJ37" s="678"/>
      <c r="BK37" s="678"/>
      <c r="BL37" s="678"/>
      <c r="BM37" s="678"/>
      <c r="BN37" s="678"/>
      <c r="BO37" s="678"/>
      <c r="BP37" s="678"/>
      <c r="BQ37" s="678"/>
      <c r="BR37" s="678"/>
      <c r="BS37" s="679"/>
      <c r="BT37" s="185"/>
    </row>
    <row r="38" spans="1:72" s="20" customFormat="1" ht="16.5" thickTop="1" thickBot="1">
      <c r="A38" s="215">
        <v>24</v>
      </c>
      <c r="B38" s="366"/>
      <c r="C38" s="370"/>
      <c r="D38" s="98"/>
      <c r="E38" s="84"/>
      <c r="F38" s="89"/>
      <c r="G38" s="89"/>
      <c r="H38" s="90"/>
      <c r="I38" s="90"/>
      <c r="J38" s="133"/>
      <c r="K38" s="84"/>
      <c r="L38" s="84"/>
      <c r="M38" s="84"/>
      <c r="N38" s="84"/>
      <c r="O38" s="89"/>
      <c r="P38" s="89"/>
      <c r="Q38" s="133"/>
      <c r="R38" s="126"/>
      <c r="S38" s="84"/>
      <c r="T38" s="126"/>
      <c r="U38" s="126"/>
      <c r="V38" s="89"/>
      <c r="W38" s="89"/>
      <c r="X38" s="133"/>
      <c r="Y38" s="84"/>
      <c r="Z38" s="89"/>
      <c r="AA38" s="89"/>
      <c r="AB38" s="90"/>
      <c r="AC38" s="90"/>
      <c r="AD38" s="90"/>
      <c r="AE38" s="222"/>
      <c r="AF38" s="132"/>
      <c r="AG38" s="90"/>
      <c r="AH38" s="90"/>
      <c r="AI38" s="90"/>
      <c r="AJ38" s="126"/>
      <c r="AK38" s="144"/>
      <c r="AL38" s="90"/>
      <c r="AM38" s="224"/>
      <c r="AN38" s="90"/>
      <c r="AO38" s="90"/>
      <c r="AP38" s="90"/>
      <c r="AQ38" s="90"/>
      <c r="AR38" s="90"/>
      <c r="AS38" s="225"/>
      <c r="AT38" s="102"/>
      <c r="AU38" s="103"/>
      <c r="AV38" s="103"/>
      <c r="AW38" s="221"/>
      <c r="AX38" s="132"/>
      <c r="AY38" s="90"/>
      <c r="AZ38" s="133"/>
      <c r="BA38" s="109">
        <f t="shared" si="1"/>
        <v>0</v>
      </c>
      <c r="BB38" s="109">
        <f t="shared" si="1"/>
        <v>0</v>
      </c>
      <c r="BC38" s="109">
        <f t="shared" si="1"/>
        <v>0</v>
      </c>
      <c r="BD38" s="109">
        <f t="shared" si="1"/>
        <v>0</v>
      </c>
      <c r="BE38" s="109">
        <f t="shared" si="1"/>
        <v>0</v>
      </c>
      <c r="BF38" s="109">
        <f t="shared" si="1"/>
        <v>0</v>
      </c>
      <c r="BG38" s="109">
        <f t="shared" si="1"/>
        <v>0</v>
      </c>
      <c r="BH38" s="113">
        <f t="shared" si="2"/>
        <v>0</v>
      </c>
      <c r="BI38" s="677"/>
      <c r="BJ38" s="678"/>
      <c r="BK38" s="678"/>
      <c r="BL38" s="678"/>
      <c r="BM38" s="678"/>
      <c r="BN38" s="678"/>
      <c r="BO38" s="678"/>
      <c r="BP38" s="678"/>
      <c r="BQ38" s="678"/>
      <c r="BR38" s="678"/>
      <c r="BS38" s="679"/>
      <c r="BT38" s="185"/>
    </row>
    <row r="39" spans="1:72" s="20" customFormat="1" thickTop="1" thickBot="1">
      <c r="A39" s="700" t="s">
        <v>115</v>
      </c>
      <c r="B39" s="701"/>
      <c r="C39" s="702"/>
      <c r="D39" s="187">
        <f>(SUM(D15:D31))/$BO$10</f>
        <v>0</v>
      </c>
      <c r="E39" s="187">
        <f t="shared" ref="E39:AZ39" si="5">(SUM(E15:E31))/$BO$10</f>
        <v>0</v>
      </c>
      <c r="F39" s="187">
        <f t="shared" si="5"/>
        <v>0</v>
      </c>
      <c r="G39" s="187">
        <f t="shared" si="5"/>
        <v>0</v>
      </c>
      <c r="H39" s="187">
        <f t="shared" si="5"/>
        <v>0</v>
      </c>
      <c r="I39" s="187">
        <f t="shared" si="5"/>
        <v>0</v>
      </c>
      <c r="J39" s="187">
        <f t="shared" si="5"/>
        <v>0</v>
      </c>
      <c r="K39" s="188">
        <f t="shared" si="5"/>
        <v>0</v>
      </c>
      <c r="L39" s="188">
        <f t="shared" si="5"/>
        <v>0</v>
      </c>
      <c r="M39" s="188">
        <f t="shared" si="5"/>
        <v>0</v>
      </c>
      <c r="N39" s="188">
        <f t="shared" si="5"/>
        <v>0</v>
      </c>
      <c r="O39" s="188">
        <f t="shared" si="5"/>
        <v>0</v>
      </c>
      <c r="P39" s="188">
        <f t="shared" si="5"/>
        <v>0</v>
      </c>
      <c r="Q39" s="188">
        <f t="shared" si="5"/>
        <v>0</v>
      </c>
      <c r="R39" s="188">
        <f t="shared" si="5"/>
        <v>0</v>
      </c>
      <c r="S39" s="188">
        <f t="shared" si="5"/>
        <v>0</v>
      </c>
      <c r="T39" s="188">
        <f t="shared" si="5"/>
        <v>0</v>
      </c>
      <c r="U39" s="188">
        <f t="shared" si="5"/>
        <v>0</v>
      </c>
      <c r="V39" s="188">
        <f t="shared" si="5"/>
        <v>0</v>
      </c>
      <c r="W39" s="188">
        <f t="shared" si="5"/>
        <v>0</v>
      </c>
      <c r="X39" s="188">
        <f t="shared" si="5"/>
        <v>0</v>
      </c>
      <c r="Y39" s="188">
        <f t="shared" si="5"/>
        <v>0</v>
      </c>
      <c r="Z39" s="188">
        <f t="shared" si="5"/>
        <v>0</v>
      </c>
      <c r="AA39" s="188">
        <f t="shared" si="5"/>
        <v>0</v>
      </c>
      <c r="AB39" s="188">
        <f t="shared" si="5"/>
        <v>0</v>
      </c>
      <c r="AC39" s="188">
        <f t="shared" si="5"/>
        <v>0</v>
      </c>
      <c r="AD39" s="188">
        <f t="shared" si="5"/>
        <v>0</v>
      </c>
      <c r="AE39" s="188">
        <f t="shared" si="5"/>
        <v>0</v>
      </c>
      <c r="AF39" s="188">
        <f t="shared" si="5"/>
        <v>0</v>
      </c>
      <c r="AG39" s="188">
        <f t="shared" si="5"/>
        <v>0</v>
      </c>
      <c r="AH39" s="188">
        <f t="shared" si="5"/>
        <v>6.333333333333333</v>
      </c>
      <c r="AI39" s="188">
        <f t="shared" si="5"/>
        <v>0</v>
      </c>
      <c r="AJ39" s="188">
        <f t="shared" si="5"/>
        <v>8.3333333333333339</v>
      </c>
      <c r="AK39" s="188">
        <f t="shared" si="5"/>
        <v>10</v>
      </c>
      <c r="AL39" s="188">
        <f t="shared" si="5"/>
        <v>10</v>
      </c>
      <c r="AM39" s="188">
        <f t="shared" si="5"/>
        <v>14.916666666666666</v>
      </c>
      <c r="AN39" s="188">
        <f t="shared" si="5"/>
        <v>7.333333333333333</v>
      </c>
      <c r="AO39" s="188">
        <f t="shared" si="5"/>
        <v>0</v>
      </c>
      <c r="AP39" s="188">
        <f t="shared" si="5"/>
        <v>20.916666666666668</v>
      </c>
      <c r="AQ39" s="188">
        <f t="shared" si="5"/>
        <v>0</v>
      </c>
      <c r="AR39" s="188">
        <f t="shared" si="5"/>
        <v>0</v>
      </c>
      <c r="AS39" s="188">
        <f t="shared" si="5"/>
        <v>0</v>
      </c>
      <c r="AT39" s="188">
        <f t="shared" si="5"/>
        <v>0</v>
      </c>
      <c r="AU39" s="188">
        <f t="shared" si="5"/>
        <v>0</v>
      </c>
      <c r="AV39" s="188">
        <f t="shared" si="5"/>
        <v>0</v>
      </c>
      <c r="AW39" s="188">
        <f t="shared" si="5"/>
        <v>0</v>
      </c>
      <c r="AX39" s="188">
        <f t="shared" si="5"/>
        <v>0</v>
      </c>
      <c r="AY39" s="188">
        <f t="shared" si="5"/>
        <v>0</v>
      </c>
      <c r="AZ39" s="188">
        <f t="shared" si="5"/>
        <v>0</v>
      </c>
      <c r="BA39" s="190">
        <f>(SUM(BA15:BA38))/$BO$10</f>
        <v>14.916666666666666</v>
      </c>
      <c r="BB39" s="190">
        <f t="shared" ref="BB39:BG39" si="6">(SUM(BB15:BB38))/$BO$10</f>
        <v>7.333333333333333</v>
      </c>
      <c r="BC39" s="190">
        <f t="shared" si="6"/>
        <v>6.333333333333333</v>
      </c>
      <c r="BD39" s="190">
        <f t="shared" si="6"/>
        <v>20.916666666666668</v>
      </c>
      <c r="BE39" s="190">
        <f t="shared" si="6"/>
        <v>8.3333333333333339</v>
      </c>
      <c r="BF39" s="190">
        <f t="shared" si="6"/>
        <v>10</v>
      </c>
      <c r="BG39" s="190">
        <f t="shared" si="6"/>
        <v>10</v>
      </c>
      <c r="BH39" s="113"/>
      <c r="BI39" s="677"/>
      <c r="BJ39" s="678"/>
      <c r="BK39" s="678"/>
      <c r="BL39" s="678"/>
      <c r="BM39" s="678"/>
      <c r="BN39" s="678"/>
      <c r="BO39" s="678"/>
      <c r="BP39" s="678"/>
      <c r="BQ39" s="678"/>
      <c r="BR39" s="678"/>
      <c r="BS39" s="679"/>
    </row>
    <row r="40" spans="1:72" s="20" customFormat="1" thickTop="1" thickBot="1">
      <c r="A40" s="703" t="s">
        <v>116</v>
      </c>
      <c r="B40" s="704"/>
      <c r="C40" s="705"/>
      <c r="D40" s="191" t="e">
        <f>D39/BK19</f>
        <v>#DIV/0!</v>
      </c>
      <c r="E40" s="191" t="e">
        <f t="shared" ref="E40:J40" si="7">E39/BL19</f>
        <v>#DIV/0!</v>
      </c>
      <c r="F40" s="191" t="e">
        <f t="shared" si="7"/>
        <v>#DIV/0!</v>
      </c>
      <c r="G40" s="191" t="e">
        <f t="shared" si="7"/>
        <v>#DIV/0!</v>
      </c>
      <c r="H40" s="191" t="e">
        <f t="shared" si="7"/>
        <v>#DIV/0!</v>
      </c>
      <c r="I40" s="191" t="e">
        <f t="shared" si="7"/>
        <v>#DIV/0!</v>
      </c>
      <c r="J40" s="191" t="e">
        <f t="shared" si="7"/>
        <v>#DIV/0!</v>
      </c>
      <c r="K40" s="191" t="e">
        <f>K39/BK20</f>
        <v>#DIV/0!</v>
      </c>
      <c r="L40" s="191" t="e">
        <f t="shared" ref="L40:Q40" si="8">L39/BL20</f>
        <v>#DIV/0!</v>
      </c>
      <c r="M40" s="191" t="e">
        <f t="shared" si="8"/>
        <v>#DIV/0!</v>
      </c>
      <c r="N40" s="191" t="e">
        <f t="shared" si="8"/>
        <v>#DIV/0!</v>
      </c>
      <c r="O40" s="191" t="e">
        <f t="shared" si="8"/>
        <v>#DIV/0!</v>
      </c>
      <c r="P40" s="191" t="e">
        <f t="shared" si="8"/>
        <v>#DIV/0!</v>
      </c>
      <c r="Q40" s="191" t="e">
        <f t="shared" si="8"/>
        <v>#DIV/0!</v>
      </c>
      <c r="R40" s="191" t="e">
        <f>R39/BK16</f>
        <v>#DIV/0!</v>
      </c>
      <c r="S40" s="191" t="e">
        <f t="shared" ref="S40:X40" si="9">S39/BL16</f>
        <v>#DIV/0!</v>
      </c>
      <c r="T40" s="191" t="e">
        <f t="shared" si="9"/>
        <v>#DIV/0!</v>
      </c>
      <c r="U40" s="191" t="e">
        <f t="shared" si="9"/>
        <v>#DIV/0!</v>
      </c>
      <c r="V40" s="191" t="e">
        <f t="shared" si="9"/>
        <v>#DIV/0!</v>
      </c>
      <c r="W40" s="191" t="e">
        <f t="shared" si="9"/>
        <v>#DIV/0!</v>
      </c>
      <c r="X40" s="191" t="e">
        <f t="shared" si="9"/>
        <v>#DIV/0!</v>
      </c>
      <c r="Y40" s="192" t="e">
        <f t="shared" ref="Y40:AD40" si="10">Y39/BK17</f>
        <v>#DIV/0!</v>
      </c>
      <c r="Z40" s="192" t="e">
        <f t="shared" si="10"/>
        <v>#DIV/0!</v>
      </c>
      <c r="AA40" s="192" t="e">
        <f t="shared" si="10"/>
        <v>#DIV/0!</v>
      </c>
      <c r="AB40" s="192" t="e">
        <f t="shared" si="10"/>
        <v>#DIV/0!</v>
      </c>
      <c r="AC40" s="192" t="e">
        <f t="shared" si="10"/>
        <v>#DIV/0!</v>
      </c>
      <c r="AD40" s="192" t="e">
        <f t="shared" si="10"/>
        <v>#DIV/0!</v>
      </c>
      <c r="AE40" s="192" t="e">
        <f>AE39/BQ17</f>
        <v>#DIV/0!</v>
      </c>
      <c r="AF40" s="193" t="e">
        <f t="shared" ref="AF40:AK40" si="11">AF39/BK18</f>
        <v>#DIV/0!</v>
      </c>
      <c r="AG40" s="193" t="e">
        <f t="shared" si="11"/>
        <v>#DIV/0!</v>
      </c>
      <c r="AH40" s="193">
        <f t="shared" si="11"/>
        <v>0.6333333333333333</v>
      </c>
      <c r="AI40" s="193" t="e">
        <f t="shared" si="11"/>
        <v>#DIV/0!</v>
      </c>
      <c r="AJ40" s="193">
        <f t="shared" si="11"/>
        <v>0.83333333333333337</v>
      </c>
      <c r="AK40" s="193">
        <f t="shared" si="11"/>
        <v>1</v>
      </c>
      <c r="AL40" s="193">
        <f>AL39/BQ18</f>
        <v>1</v>
      </c>
      <c r="AM40" s="194" t="e">
        <f t="shared" ref="AM40:AR40" si="12">AM39/BK21</f>
        <v>#DIV/0!</v>
      </c>
      <c r="AN40" s="194" t="e">
        <f t="shared" si="12"/>
        <v>#DIV/0!</v>
      </c>
      <c r="AO40" s="194" t="e">
        <f t="shared" si="12"/>
        <v>#DIV/0!</v>
      </c>
      <c r="AP40" s="194" t="e">
        <f t="shared" si="12"/>
        <v>#DIV/0!</v>
      </c>
      <c r="AQ40" s="194" t="e">
        <f t="shared" si="12"/>
        <v>#DIV/0!</v>
      </c>
      <c r="AR40" s="194" t="e">
        <f t="shared" si="12"/>
        <v>#DIV/0!</v>
      </c>
      <c r="AS40" s="194" t="e">
        <f>AS39/BQ21</f>
        <v>#DIV/0!</v>
      </c>
      <c r="AT40" s="195">
        <f>AT39/BK22</f>
        <v>0</v>
      </c>
      <c r="AU40" s="195">
        <f t="shared" ref="AU40:AZ40" si="13">AU39/BL22</f>
        <v>0</v>
      </c>
      <c r="AV40" s="195" t="e">
        <f t="shared" si="13"/>
        <v>#DIV/0!</v>
      </c>
      <c r="AW40" s="195">
        <f t="shared" si="13"/>
        <v>0</v>
      </c>
      <c r="AX40" s="195" t="e">
        <f t="shared" si="13"/>
        <v>#DIV/0!</v>
      </c>
      <c r="AY40" s="195" t="e">
        <f t="shared" si="13"/>
        <v>#DIV/0!</v>
      </c>
      <c r="AZ40" s="195" t="e">
        <f t="shared" si="13"/>
        <v>#DIV/0!</v>
      </c>
      <c r="BA40" s="196">
        <f>BA39/BK24</f>
        <v>0.67803030303030298</v>
      </c>
      <c r="BB40" s="196">
        <f t="shared" ref="BB40:BG40" si="14">BB39/BL24</f>
        <v>0.73333333333333328</v>
      </c>
      <c r="BC40" s="196">
        <f t="shared" si="14"/>
        <v>0.6333333333333333</v>
      </c>
      <c r="BD40" s="196">
        <f t="shared" si="14"/>
        <v>0.74702380952380953</v>
      </c>
      <c r="BE40" s="196">
        <f t="shared" si="14"/>
        <v>0.83333333333333337</v>
      </c>
      <c r="BF40" s="196">
        <f t="shared" si="14"/>
        <v>1</v>
      </c>
      <c r="BG40" s="196">
        <f t="shared" si="14"/>
        <v>1</v>
      </c>
      <c r="BH40" s="197"/>
      <c r="BI40" s="680"/>
      <c r="BJ40" s="681"/>
      <c r="BK40" s="681"/>
      <c r="BL40" s="681"/>
      <c r="BM40" s="681"/>
      <c r="BN40" s="681"/>
      <c r="BO40" s="681"/>
      <c r="BP40" s="681"/>
      <c r="BQ40" s="681"/>
      <c r="BR40" s="681"/>
      <c r="BS40" s="682"/>
    </row>
    <row r="41" spans="1:72" s="20" customFormat="1" ht="13.5" thickTop="1">
      <c r="B41" s="198"/>
      <c r="L41" s="199"/>
      <c r="BA41" s="200"/>
      <c r="BC41" s="201"/>
      <c r="BE41" s="201"/>
      <c r="BF41" s="201"/>
      <c r="BG41" s="201"/>
    </row>
    <row r="42" spans="1:72" s="20" customFormat="1" ht="12.75">
      <c r="A42" s="706" t="s">
        <v>117</v>
      </c>
      <c r="B42" s="706"/>
      <c r="C42" s="707" t="s">
        <v>284</v>
      </c>
      <c r="D42" s="707"/>
      <c r="E42" s="707"/>
      <c r="F42" s="707"/>
      <c r="G42" s="707"/>
      <c r="H42" s="415"/>
      <c r="I42" s="415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Z42" s="204"/>
      <c r="AA42" s="709" t="s">
        <v>201</v>
      </c>
      <c r="AB42" s="709"/>
      <c r="AC42" s="709"/>
      <c r="AD42" s="709"/>
      <c r="AE42" s="709"/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09"/>
      <c r="AR42" s="709"/>
      <c r="AS42" s="709"/>
      <c r="AT42" s="709"/>
      <c r="AU42" s="709"/>
      <c r="AV42" s="709"/>
      <c r="AW42" s="709"/>
      <c r="AX42" s="709"/>
      <c r="AY42" s="709"/>
      <c r="AZ42" s="709"/>
      <c r="BA42" s="709"/>
      <c r="BB42" s="709"/>
      <c r="BC42" s="709"/>
      <c r="BD42" s="709"/>
      <c r="BE42" s="709"/>
      <c r="BF42" s="709"/>
      <c r="BG42" s="709"/>
      <c r="BH42" s="708"/>
      <c r="BI42" s="708"/>
      <c r="BJ42" s="708"/>
      <c r="BK42" s="708"/>
      <c r="BL42" s="708"/>
      <c r="BM42" s="708"/>
      <c r="BN42" s="708"/>
      <c r="BO42" s="411"/>
      <c r="BP42" s="706" t="s">
        <v>120</v>
      </c>
      <c r="BQ42" s="706"/>
      <c r="BR42" s="706"/>
      <c r="BS42" s="706"/>
    </row>
    <row r="43" spans="1:72" s="20" customFormat="1" ht="12.75">
      <c r="B43" s="198"/>
    </row>
    <row r="44" spans="1:72" s="20" customFormat="1" ht="12.75">
      <c r="B44" s="412" t="s">
        <v>121</v>
      </c>
      <c r="G44" s="709"/>
      <c r="H44" s="709"/>
      <c r="I44" s="709"/>
      <c r="J44" s="709"/>
      <c r="K44" s="709"/>
      <c r="L44" s="709"/>
      <c r="M44" s="709"/>
      <c r="N44" s="709"/>
      <c r="O44" s="709"/>
      <c r="P44" s="709"/>
      <c r="Q44" s="709"/>
      <c r="R44" s="709"/>
      <c r="S44" s="709"/>
      <c r="T44" s="709"/>
      <c r="U44" s="709"/>
      <c r="V44" s="709"/>
      <c r="W44" s="709"/>
      <c r="AE44" s="710" t="s">
        <v>790</v>
      </c>
      <c r="AF44" s="710"/>
      <c r="AG44" s="710"/>
      <c r="AH44" s="710"/>
      <c r="AI44" s="710"/>
      <c r="AJ44" s="710"/>
      <c r="AK44" s="710"/>
      <c r="AL44" s="710"/>
      <c r="AM44" s="710"/>
      <c r="AN44" s="710"/>
      <c r="AO44" s="710"/>
      <c r="AP44" s="710"/>
      <c r="AQ44" s="710"/>
      <c r="AR44" s="710"/>
      <c r="AS44" s="710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710"/>
      <c r="BE44" s="710"/>
      <c r="BF44" s="710"/>
      <c r="BG44" s="710"/>
      <c r="BN44" s="711" t="s">
        <v>124</v>
      </c>
      <c r="BO44" s="711"/>
      <c r="BP44" s="711"/>
      <c r="BQ44" s="711"/>
      <c r="BR44" s="711"/>
      <c r="BS44" s="204"/>
      <c r="BT44" s="204"/>
    </row>
    <row r="45" spans="1:72" s="20" customFormat="1" ht="12.75">
      <c r="B45" s="198"/>
    </row>
    <row r="46" spans="1:72" s="20" customFormat="1" ht="15" thickBot="1">
      <c r="B46" s="198"/>
      <c r="BH46" s="46"/>
      <c r="BI46" s="46"/>
      <c r="BJ46" s="46"/>
      <c r="BR46"/>
    </row>
    <row r="47" spans="1:72" s="20" customFormat="1" ht="15" thickTop="1">
      <c r="B47" s="198"/>
      <c r="BH47" s="430"/>
      <c r="BI47" s="430"/>
      <c r="BJ47" s="430"/>
      <c r="BK47" s="207" t="str">
        <f>BK15</f>
        <v>a1</v>
      </c>
      <c r="BL47" s="207" t="str">
        <f t="shared" ref="BL47:BQ47" si="15">BL15</f>
        <v>a2</v>
      </c>
      <c r="BM47" s="207" t="str">
        <f t="shared" si="15"/>
        <v>b1</v>
      </c>
      <c r="BN47" s="207" t="str">
        <f t="shared" si="15"/>
        <v>b2</v>
      </c>
      <c r="BO47" s="207" t="str">
        <f t="shared" si="15"/>
        <v>C1</v>
      </c>
      <c r="BP47" s="207" t="str">
        <f t="shared" si="15"/>
        <v>d1</v>
      </c>
      <c r="BQ47" s="207" t="str">
        <f t="shared" si="15"/>
        <v>d2</v>
      </c>
      <c r="BR47"/>
      <c r="BS47" s="208"/>
    </row>
    <row r="48" spans="1:72" s="20" customFormat="1">
      <c r="B48" s="198"/>
      <c r="BH48" s="209"/>
      <c r="BI48" s="210"/>
      <c r="BJ48" s="210"/>
      <c r="BK48" s="231">
        <v>0.2</v>
      </c>
      <c r="BL48" s="231">
        <v>0.2</v>
      </c>
      <c r="BM48" s="231">
        <v>0.2</v>
      </c>
      <c r="BN48" s="231">
        <v>0.2</v>
      </c>
      <c r="BO48" s="231">
        <v>0.2</v>
      </c>
      <c r="BP48" s="231">
        <v>0.2</v>
      </c>
      <c r="BQ48" s="231">
        <v>0.2</v>
      </c>
      <c r="BR48"/>
    </row>
    <row r="49" spans="2:70" s="20" customFormat="1">
      <c r="B49" s="198"/>
      <c r="BH49" s="46"/>
      <c r="BI49" s="212"/>
      <c r="BJ49" s="212"/>
      <c r="BK49" s="231">
        <v>0.8</v>
      </c>
      <c r="BL49" s="231">
        <v>0.8</v>
      </c>
      <c r="BM49" s="231">
        <v>0.8</v>
      </c>
      <c r="BN49" s="231">
        <v>0.8</v>
      </c>
      <c r="BO49" s="231">
        <v>0.8</v>
      </c>
      <c r="BP49" s="231">
        <v>0.8</v>
      </c>
      <c r="BQ49" s="231">
        <v>0.8</v>
      </c>
      <c r="BR49"/>
    </row>
    <row r="50" spans="2:70" s="20" customFormat="1" ht="15" customHeight="1" thickBot="1">
      <c r="B50" s="198"/>
      <c r="BE50"/>
      <c r="BK50" s="213">
        <f>BA40</f>
        <v>0.67803030303030298</v>
      </c>
      <c r="BL50" s="213">
        <f t="shared" ref="BL50:BQ50" si="16">BB40</f>
        <v>0.73333333333333328</v>
      </c>
      <c r="BM50" s="213">
        <f t="shared" si="16"/>
        <v>0.6333333333333333</v>
      </c>
      <c r="BN50" s="213">
        <f t="shared" si="16"/>
        <v>0.74702380952380953</v>
      </c>
      <c r="BO50" s="213">
        <f t="shared" si="16"/>
        <v>0.83333333333333337</v>
      </c>
      <c r="BP50" s="213">
        <f t="shared" si="16"/>
        <v>1</v>
      </c>
      <c r="BQ50" s="213">
        <f t="shared" si="16"/>
        <v>1</v>
      </c>
      <c r="BR50"/>
    </row>
    <row r="51" spans="2:70" s="11" customFormat="1" ht="12" thickTop="1">
      <c r="B51" s="214"/>
    </row>
  </sheetData>
  <protectedRanges>
    <protectedRange sqref="E21:AS38 AX21:AZ38 AT15:AW38 BH15:BH40 AZ41 B39:BG40" name="نطاق3"/>
    <protectedRange sqref="C42" name="نطاق4_1"/>
    <protectedRange sqref="C28:C38 BK50:BQ50" name="نطاق3_1"/>
    <protectedRange sqref="C15 C21:C23" name="نطاق3_1_1"/>
    <protectedRange sqref="C17:C19" name="نطاق3_1_1_1"/>
    <protectedRange sqref="B15" name="نطاق3_1_2"/>
    <protectedRange sqref="E16:E20 F15:AG20 D15:D38 AX15:BG15 AX16:AZ20 BA16:BG38 AQ15:AS20 AI15:AI20" name="نطاق3_2"/>
    <protectedRange sqref="C10" name="نطاق2_1_1"/>
    <protectedRange sqref="AL15:AL20" name="نطاق3_2_2"/>
    <protectedRange sqref="AJ15:AK20" name="نطاق3_4"/>
    <protectedRange sqref="AH15:AH20" name="نطاق3_2_4"/>
    <protectedRange sqref="AM15:AP20" name="نطاق3_5"/>
  </protectedRanges>
  <mergeCells count="60">
    <mergeCell ref="BH42:BN42"/>
    <mergeCell ref="BP42:BS42"/>
    <mergeCell ref="G44:W44"/>
    <mergeCell ref="AE44:BG44"/>
    <mergeCell ref="BN44:BR44"/>
    <mergeCell ref="AA42:BG42"/>
    <mergeCell ref="A39:C39"/>
    <mergeCell ref="A40:C40"/>
    <mergeCell ref="A42:B42"/>
    <mergeCell ref="C42:G42"/>
    <mergeCell ref="J42:X42"/>
    <mergeCell ref="BI29:BS40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rightToLeft="1" workbookViewId="0">
      <selection sqref="A1:XFD1048576"/>
    </sheetView>
  </sheetViews>
  <sheetFormatPr defaultRowHeight="15"/>
  <cols>
    <col min="1" max="1" width="6.25" customWidth="1"/>
    <col min="2" max="2" width="15.5" customWidth="1"/>
    <col min="3" max="3" width="29.25" customWidth="1"/>
    <col min="4" max="4" width="5.25" customWidth="1"/>
    <col min="5" max="5" width="3.875" customWidth="1"/>
    <col min="6" max="6" width="5.5" customWidth="1"/>
    <col min="7" max="7" width="4" customWidth="1"/>
    <col min="8" max="8" width="4.25" customWidth="1"/>
    <col min="9" max="10" width="3.25" customWidth="1"/>
    <col min="11" max="11" width="4.125" customWidth="1"/>
    <col min="12" max="12" width="4.875" customWidth="1"/>
    <col min="13" max="13" width="4.125" customWidth="1"/>
    <col min="14" max="14" width="5.125" customWidth="1"/>
    <col min="15" max="15" width="4.375" customWidth="1"/>
    <col min="16" max="16" width="3.375" customWidth="1"/>
    <col min="17" max="17" width="3.625" customWidth="1"/>
    <col min="18" max="18" width="3.875" style="441" customWidth="1"/>
    <col min="19" max="19" width="3.625" style="441" customWidth="1"/>
    <col min="20" max="20" width="4.25" style="441" customWidth="1"/>
    <col min="21" max="21" width="4.5" style="441" customWidth="1"/>
    <col min="22" max="22" width="3.375" customWidth="1"/>
    <col min="23" max="23" width="4.25" customWidth="1"/>
    <col min="24" max="24" width="3.25" customWidth="1"/>
    <col min="25" max="25" width="3.625" customWidth="1"/>
    <col min="26" max="26" width="3.25" customWidth="1"/>
    <col min="27" max="27" width="4" customWidth="1"/>
    <col min="28" max="28" width="3.75" customWidth="1"/>
    <col min="29" max="29" width="4.25" customWidth="1"/>
    <col min="30" max="30" width="3.875" customWidth="1"/>
    <col min="31" max="31" width="5.25" style="441" bestFit="1" customWidth="1"/>
    <col min="32" max="32" width="4" customWidth="1"/>
    <col min="33" max="34" width="3.5" customWidth="1"/>
    <col min="35" max="35" width="4.25" customWidth="1"/>
    <col min="36" max="37" width="5.25" style="441" customWidth="1"/>
    <col min="38" max="38" width="4.125" customWidth="1"/>
    <col min="39" max="40" width="3.625" customWidth="1"/>
    <col min="41" max="41" width="3.25" customWidth="1"/>
    <col min="42" max="42" width="4" customWidth="1"/>
    <col min="43" max="44" width="3.625" customWidth="1"/>
    <col min="45" max="45" width="5.25" style="441" customWidth="1"/>
    <col min="46" max="46" width="5.25" style="442" customWidth="1"/>
    <col min="47" max="49" width="5.25" style="441" customWidth="1"/>
    <col min="50" max="50" width="3.625" customWidth="1"/>
    <col min="51" max="51" width="3.25" customWidth="1"/>
    <col min="52" max="52" width="3.75" customWidth="1"/>
    <col min="53" max="56" width="4.25" bestFit="1" customWidth="1"/>
    <col min="57" max="57" width="4.375" customWidth="1"/>
    <col min="58" max="59" width="4.25" bestFit="1" customWidth="1"/>
    <col min="60" max="60" width="7.375" bestFit="1" customWidth="1"/>
    <col min="61" max="61" width="5.75" bestFit="1" customWidth="1"/>
    <col min="62" max="62" width="2" customWidth="1"/>
    <col min="63" max="63" width="8" bestFit="1" customWidth="1"/>
    <col min="64" max="65" width="8" customWidth="1"/>
    <col min="66" max="66" width="5.25" bestFit="1" customWidth="1"/>
    <col min="67" max="67" width="5.25" customWidth="1"/>
    <col min="68" max="70" width="5.25" bestFit="1" customWidth="1"/>
  </cols>
  <sheetData>
    <row r="1" spans="1:72">
      <c r="A1" s="629" t="s">
        <v>0</v>
      </c>
      <c r="B1" s="629"/>
      <c r="C1" s="629"/>
      <c r="D1" s="629"/>
      <c r="E1" s="629"/>
      <c r="F1" s="629"/>
      <c r="G1" s="629"/>
      <c r="H1" s="621"/>
      <c r="I1" s="621"/>
      <c r="V1" s="630"/>
      <c r="W1" s="630"/>
      <c r="X1" s="630"/>
      <c r="Y1" s="630"/>
      <c r="Z1" s="2"/>
      <c r="AA1" s="2"/>
      <c r="AB1" s="2"/>
      <c r="AC1" s="2"/>
      <c r="AD1" s="2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3"/>
    </row>
    <row r="2" spans="1:72">
      <c r="A2" s="629" t="s">
        <v>1</v>
      </c>
      <c r="B2" s="629"/>
      <c r="C2" s="629"/>
      <c r="D2" s="629"/>
      <c r="E2" s="629"/>
      <c r="F2" s="629"/>
      <c r="G2" s="629"/>
      <c r="H2" s="621"/>
      <c r="I2" s="621"/>
      <c r="V2" s="630"/>
      <c r="W2" s="630"/>
      <c r="X2" s="630"/>
      <c r="Y2" s="630"/>
      <c r="Z2" s="2"/>
      <c r="AA2" s="2"/>
      <c r="AB2" s="2"/>
      <c r="AC2" s="2"/>
      <c r="AD2" s="2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4"/>
    </row>
    <row r="3" spans="1:72">
      <c r="A3" s="632" t="s">
        <v>2</v>
      </c>
      <c r="B3" s="632"/>
      <c r="C3" s="632"/>
      <c r="D3" s="632"/>
      <c r="E3" s="632"/>
      <c r="F3" s="632"/>
      <c r="G3" s="632"/>
      <c r="H3" s="622"/>
      <c r="I3" s="622"/>
      <c r="V3" s="630"/>
      <c r="W3" s="630"/>
      <c r="X3" s="630"/>
      <c r="Y3" s="630"/>
      <c r="Z3" s="2"/>
      <c r="AA3" s="2"/>
      <c r="AB3" s="2"/>
      <c r="AC3" s="2"/>
      <c r="AD3" s="2"/>
      <c r="BH3" s="633"/>
      <c r="BI3" s="633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"/>
    </row>
    <row r="4" spans="1:72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3"/>
      <c r="S4" s="443"/>
      <c r="T4" s="443"/>
      <c r="U4" s="443"/>
      <c r="V4" s="7"/>
      <c r="W4" s="7"/>
      <c r="X4" s="7"/>
      <c r="Y4" s="7"/>
      <c r="Z4" s="7"/>
      <c r="AA4" s="7"/>
      <c r="AB4" s="7"/>
      <c r="AC4" s="7"/>
      <c r="AD4" s="7"/>
      <c r="AE4" s="443"/>
      <c r="AF4" s="7"/>
      <c r="AG4" s="7"/>
      <c r="AH4" s="7"/>
      <c r="AI4" s="7"/>
      <c r="AJ4" s="443"/>
      <c r="AK4" s="443"/>
      <c r="AL4" s="7"/>
      <c r="AM4" s="7"/>
      <c r="AN4" s="7"/>
      <c r="AO4" s="7"/>
      <c r="AP4" s="7"/>
      <c r="AQ4" s="7"/>
      <c r="AR4" s="7"/>
      <c r="AS4" s="443"/>
      <c r="AT4" s="444"/>
      <c r="AU4" s="443"/>
      <c r="AV4" s="443"/>
      <c r="AW4" s="443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</row>
    <row r="6" spans="1:72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</row>
    <row r="7" spans="1:72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445"/>
      <c r="S7" s="445"/>
      <c r="T7" s="445"/>
      <c r="U7" s="445"/>
      <c r="V7" s="10"/>
      <c r="W7" s="10"/>
      <c r="X7" s="10"/>
      <c r="Y7" s="10"/>
      <c r="Z7" s="10"/>
      <c r="AA7" s="10"/>
      <c r="AB7" s="10"/>
      <c r="AC7" s="10"/>
      <c r="AD7" s="10"/>
      <c r="AE7" s="445"/>
      <c r="AF7" s="10"/>
      <c r="AG7" s="10"/>
      <c r="AH7" s="10"/>
      <c r="AI7" s="10"/>
      <c r="AJ7" s="445"/>
      <c r="AK7" s="445"/>
      <c r="AL7" s="10"/>
      <c r="AM7" s="10"/>
      <c r="AN7" s="10"/>
      <c r="AO7" s="10"/>
      <c r="AP7" s="10"/>
      <c r="AQ7" s="10"/>
      <c r="AR7" s="10"/>
      <c r="AS7" s="445"/>
      <c r="AT7" s="446"/>
      <c r="AU7" s="445"/>
      <c r="AV7" s="445"/>
      <c r="AW7" s="445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635"/>
    </row>
    <row r="8" spans="1:72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44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447" t="s">
        <v>19</v>
      </c>
      <c r="AK8" s="44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AS8" s="448"/>
      <c r="AT8" s="449"/>
      <c r="AU8" s="448"/>
      <c r="AV8" s="448"/>
      <c r="AW8" s="448"/>
      <c r="BH8" s="635"/>
    </row>
    <row r="9" spans="1:72" s="20" customFormat="1" ht="20.25" customHeight="1" thickTop="1" thickBot="1">
      <c r="A9" s="637" t="s">
        <v>24</v>
      </c>
      <c r="B9" s="638"/>
      <c r="C9" s="21" t="s">
        <v>791</v>
      </c>
      <c r="D9" s="639" t="s">
        <v>792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/>
      <c r="AB9" s="19" t="s">
        <v>28</v>
      </c>
      <c r="AC9" s="19" t="s">
        <v>28</v>
      </c>
      <c r="AD9" s="19"/>
      <c r="AE9" s="450"/>
      <c r="AF9" s="18" t="s">
        <v>28</v>
      </c>
      <c r="AG9" s="18"/>
      <c r="AH9" s="18"/>
      <c r="AI9" s="18"/>
      <c r="AJ9" s="450" t="s">
        <v>28</v>
      </c>
      <c r="AK9" s="450"/>
      <c r="AL9" s="18" t="s">
        <v>28</v>
      </c>
      <c r="AM9" s="18" t="s">
        <v>28</v>
      </c>
      <c r="AN9" s="636"/>
      <c r="AO9" s="636"/>
      <c r="AP9" s="636"/>
      <c r="AQ9" s="636"/>
      <c r="AS9" s="448"/>
      <c r="AT9" s="449"/>
      <c r="AU9" s="448"/>
      <c r="AV9" s="448"/>
      <c r="AW9" s="448"/>
      <c r="BH9" s="644"/>
      <c r="BI9" s="644"/>
      <c r="BJ9" s="644"/>
      <c r="BK9" s="644"/>
      <c r="BL9" s="620"/>
      <c r="BM9" s="620"/>
      <c r="BN9" s="26"/>
      <c r="BO9" s="26">
        <v>259</v>
      </c>
      <c r="BP9" s="26"/>
      <c r="BQ9" s="644" t="s">
        <v>30</v>
      </c>
      <c r="BR9" s="644"/>
      <c r="BS9" s="645"/>
    </row>
    <row r="10" spans="1:72" s="20" customFormat="1" ht="17.25" thickTop="1" thickBot="1">
      <c r="A10" s="652" t="s">
        <v>31</v>
      </c>
      <c r="B10" s="653"/>
      <c r="C10" s="616" t="s">
        <v>793</v>
      </c>
      <c r="D10" s="654" t="s">
        <v>793</v>
      </c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452"/>
      <c r="S10" s="452"/>
      <c r="T10" s="452"/>
      <c r="U10" s="452"/>
      <c r="V10" s="31"/>
      <c r="W10" s="31"/>
      <c r="X10" s="31"/>
      <c r="Y10" s="32"/>
      <c r="Z10" s="33"/>
      <c r="AA10" s="33"/>
      <c r="AB10" s="33"/>
      <c r="AC10" s="33"/>
      <c r="AD10" s="33"/>
      <c r="AE10" s="453"/>
      <c r="AF10" s="34"/>
      <c r="AG10" s="34"/>
      <c r="AH10" s="34"/>
      <c r="AI10" s="34"/>
      <c r="AJ10" s="453"/>
      <c r="AK10" s="453"/>
      <c r="AL10" s="34"/>
      <c r="AM10" s="34"/>
      <c r="AN10" s="34"/>
      <c r="AO10" s="34"/>
      <c r="AP10" s="34"/>
      <c r="AQ10" s="34"/>
      <c r="AR10" s="34"/>
      <c r="AS10" s="453"/>
      <c r="AT10" s="454"/>
      <c r="AU10" s="453"/>
      <c r="AV10" s="453"/>
      <c r="AW10" s="453"/>
      <c r="AX10" s="34"/>
      <c r="AY10" s="34"/>
      <c r="AZ10" s="34"/>
      <c r="BA10" s="34"/>
      <c r="BB10" s="34"/>
      <c r="BC10" s="34"/>
      <c r="BD10" s="34"/>
      <c r="BE10" s="34"/>
      <c r="BF10" s="34"/>
      <c r="BG10" s="35"/>
      <c r="BH10" s="658"/>
      <c r="BI10" s="658"/>
      <c r="BJ10" s="658"/>
      <c r="BK10" s="658"/>
      <c r="BL10" s="617"/>
      <c r="BM10" s="617"/>
      <c r="BN10" s="37"/>
      <c r="BO10" s="37">
        <v>26</v>
      </c>
      <c r="BP10" s="37"/>
      <c r="BQ10" s="658" t="s">
        <v>34</v>
      </c>
      <c r="BR10" s="658"/>
      <c r="BS10" s="659"/>
    </row>
    <row r="11" spans="1:72" s="20" customFormat="1" ht="17.25" thickTop="1" thickBot="1">
      <c r="A11" s="646" t="s">
        <v>35</v>
      </c>
      <c r="B11" s="646"/>
      <c r="C11" s="38" t="s">
        <v>324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39"/>
      <c r="BI11" s="651" t="s">
        <v>38</v>
      </c>
      <c r="BJ11" s="651"/>
      <c r="BK11" s="651"/>
      <c r="BL11" s="651"/>
      <c r="BM11" s="651"/>
      <c r="BN11" s="651"/>
      <c r="BO11" s="619"/>
      <c r="BP11" s="41"/>
      <c r="BQ11" s="651" t="s">
        <v>131</v>
      </c>
      <c r="BR11" s="651"/>
      <c r="BS11" s="651"/>
    </row>
    <row r="12" spans="1:72" s="20" customFormat="1" ht="14.25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1"/>
      <c r="BH12" s="618"/>
      <c r="BI12" s="45"/>
      <c r="BJ12" s="45"/>
      <c r="BK12" s="45"/>
      <c r="BL12" s="45"/>
      <c r="BM12" s="45"/>
      <c r="BN12" s="45"/>
      <c r="BO12" s="45"/>
      <c r="BP12" s="662"/>
      <c r="BQ12" s="662"/>
      <c r="BR12" s="662"/>
      <c r="BS12" s="662"/>
      <c r="BT12" s="46"/>
    </row>
    <row r="13" spans="1:72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132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55" t="s">
        <v>133</v>
      </c>
      <c r="AK13" s="455"/>
      <c r="AL13" s="48"/>
      <c r="AM13" s="49"/>
      <c r="AN13" s="50"/>
      <c r="AO13" s="50" t="s">
        <v>48</v>
      </c>
      <c r="AP13" s="50"/>
      <c r="AQ13" s="50"/>
      <c r="AR13" s="50"/>
      <c r="AS13" s="456"/>
      <c r="AT13" s="457"/>
      <c r="AU13" s="458"/>
      <c r="AV13" s="458" t="s">
        <v>49</v>
      </c>
      <c r="AW13" s="458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2"/>
      <c r="BH13" s="57"/>
      <c r="BI13" s="683" t="s">
        <v>51</v>
      </c>
      <c r="BJ13" s="684"/>
      <c r="BK13" s="684"/>
      <c r="BL13" s="684"/>
      <c r="BM13" s="684"/>
      <c r="BN13" s="684"/>
      <c r="BO13" s="607"/>
      <c r="BP13" s="684" t="s">
        <v>52</v>
      </c>
      <c r="BQ13" s="684"/>
      <c r="BR13" s="684"/>
      <c r="BS13" s="685"/>
    </row>
    <row r="14" spans="1:72" s="20" customFormat="1" ht="14.25" thickTop="1" thickBot="1">
      <c r="A14" s="664"/>
      <c r="B14" s="664"/>
      <c r="C14" s="666"/>
      <c r="D14" s="610" t="s">
        <v>6</v>
      </c>
      <c r="E14" s="610" t="s">
        <v>7</v>
      </c>
      <c r="F14" s="611" t="s">
        <v>11</v>
      </c>
      <c r="G14" s="611" t="s">
        <v>12</v>
      </c>
      <c r="H14" s="612" t="s">
        <v>15</v>
      </c>
      <c r="I14" s="612" t="s">
        <v>19</v>
      </c>
      <c r="J14" s="613" t="s">
        <v>22</v>
      </c>
      <c r="K14" s="610" t="s">
        <v>6</v>
      </c>
      <c r="L14" s="610" t="s">
        <v>7</v>
      </c>
      <c r="M14" s="610" t="s">
        <v>11</v>
      </c>
      <c r="N14" s="610" t="s">
        <v>12</v>
      </c>
      <c r="O14" s="611" t="s">
        <v>15</v>
      </c>
      <c r="P14" s="611" t="s">
        <v>19</v>
      </c>
      <c r="Q14" s="613" t="s">
        <v>639</v>
      </c>
      <c r="R14" s="459" t="s">
        <v>6</v>
      </c>
      <c r="S14" s="459" t="s">
        <v>7</v>
      </c>
      <c r="T14" s="459" t="s">
        <v>11</v>
      </c>
      <c r="U14" s="459" t="s">
        <v>12</v>
      </c>
      <c r="V14" s="611" t="s">
        <v>15</v>
      </c>
      <c r="W14" s="611" t="s">
        <v>19</v>
      </c>
      <c r="X14" s="613" t="s">
        <v>639</v>
      </c>
      <c r="Y14" s="610" t="s">
        <v>6</v>
      </c>
      <c r="Z14" s="611" t="s">
        <v>7</v>
      </c>
      <c r="AA14" s="611" t="s">
        <v>11</v>
      </c>
      <c r="AB14" s="612" t="s">
        <v>12</v>
      </c>
      <c r="AC14" s="612" t="s">
        <v>15</v>
      </c>
      <c r="AD14" s="612" t="s">
        <v>19</v>
      </c>
      <c r="AE14" s="460" t="s">
        <v>639</v>
      </c>
      <c r="AF14" s="64" t="s">
        <v>6</v>
      </c>
      <c r="AG14" s="65" t="s">
        <v>7</v>
      </c>
      <c r="AH14" s="65" t="s">
        <v>11</v>
      </c>
      <c r="AI14" s="65" t="s">
        <v>12</v>
      </c>
      <c r="AJ14" s="461" t="s">
        <v>15</v>
      </c>
      <c r="AK14" s="461" t="s">
        <v>19</v>
      </c>
      <c r="AL14" s="65" t="s">
        <v>639</v>
      </c>
      <c r="AM14" s="64" t="s">
        <v>6</v>
      </c>
      <c r="AN14" s="65" t="s">
        <v>7</v>
      </c>
      <c r="AO14" s="65" t="s">
        <v>11</v>
      </c>
      <c r="AP14" s="65" t="s">
        <v>12</v>
      </c>
      <c r="AQ14" s="65" t="s">
        <v>15</v>
      </c>
      <c r="AR14" s="65" t="s">
        <v>19</v>
      </c>
      <c r="AS14" s="462" t="s">
        <v>639</v>
      </c>
      <c r="AT14" s="463" t="s">
        <v>6</v>
      </c>
      <c r="AU14" s="464" t="s">
        <v>7</v>
      </c>
      <c r="AV14" s="465" t="s">
        <v>11</v>
      </c>
      <c r="AW14" s="466" t="s">
        <v>12</v>
      </c>
      <c r="AX14" s="612" t="s">
        <v>15</v>
      </c>
      <c r="AY14" s="612" t="s">
        <v>19</v>
      </c>
      <c r="AZ14" s="613" t="s">
        <v>639</v>
      </c>
      <c r="BA14" s="623" t="s">
        <v>6</v>
      </c>
      <c r="BB14" s="68" t="s">
        <v>7</v>
      </c>
      <c r="BC14" s="623" t="s">
        <v>11</v>
      </c>
      <c r="BD14" s="69" t="s">
        <v>12</v>
      </c>
      <c r="BE14" s="612" t="s">
        <v>15</v>
      </c>
      <c r="BF14" s="612" t="s">
        <v>19</v>
      </c>
      <c r="BG14" s="613" t="s">
        <v>639</v>
      </c>
      <c r="BH14" s="57" t="s">
        <v>53</v>
      </c>
    </row>
    <row r="15" spans="1:72" s="20" customFormat="1" ht="16.5" thickTop="1" thickBot="1">
      <c r="A15" s="215">
        <v>1</v>
      </c>
      <c r="B15" s="624">
        <v>321205029</v>
      </c>
      <c r="C15" s="625" t="s">
        <v>794</v>
      </c>
      <c r="D15" s="98">
        <v>3.5</v>
      </c>
      <c r="E15" s="98"/>
      <c r="F15" s="98">
        <v>0.5</v>
      </c>
      <c r="G15" s="98"/>
      <c r="H15" s="98"/>
      <c r="I15" s="98"/>
      <c r="J15" s="98"/>
      <c r="K15" s="98"/>
      <c r="L15" s="98">
        <v>1</v>
      </c>
      <c r="M15" s="98"/>
      <c r="N15" s="98">
        <v>1.5</v>
      </c>
      <c r="O15" s="89"/>
      <c r="P15" s="89"/>
      <c r="Q15" s="133"/>
      <c r="R15" s="470"/>
      <c r="S15" s="111"/>
      <c r="T15" s="470">
        <v>2</v>
      </c>
      <c r="U15" s="111">
        <v>2</v>
      </c>
      <c r="V15" s="89"/>
      <c r="W15" s="89"/>
      <c r="X15" s="133"/>
      <c r="Y15" s="84"/>
      <c r="Z15" s="89"/>
      <c r="AA15" s="89"/>
      <c r="AB15" s="90"/>
      <c r="AC15" s="90"/>
      <c r="AD15" s="90"/>
      <c r="AE15" s="470">
        <v>2.5</v>
      </c>
      <c r="AF15" s="106"/>
      <c r="AG15" s="99"/>
      <c r="AH15" s="99"/>
      <c r="AI15" s="99"/>
      <c r="AJ15" s="111">
        <v>1</v>
      </c>
      <c r="AK15" s="111">
        <v>2</v>
      </c>
      <c r="AL15" s="99"/>
      <c r="AM15" s="219"/>
      <c r="AN15" s="99"/>
      <c r="AO15" s="99"/>
      <c r="AP15" s="99"/>
      <c r="AQ15" s="99"/>
      <c r="AR15" s="99"/>
      <c r="AS15" s="223">
        <v>16.5</v>
      </c>
      <c r="AT15" s="482">
        <v>5</v>
      </c>
      <c r="AU15" s="223">
        <v>6.5</v>
      </c>
      <c r="AV15" s="223">
        <v>7.5</v>
      </c>
      <c r="AW15" s="223">
        <v>13.5</v>
      </c>
      <c r="AX15" s="106"/>
      <c r="AY15" s="99"/>
      <c r="AZ15" s="107"/>
      <c r="BA15" s="109">
        <f>AT15+AM15+AF15+Y15+R15+K15+D15</f>
        <v>8.5</v>
      </c>
      <c r="BB15" s="109">
        <f t="shared" ref="BB15:BG30" si="0">AU15+AN15+AG15+Z15+S15+L15+E15</f>
        <v>7.5</v>
      </c>
      <c r="BC15" s="109">
        <f t="shared" si="0"/>
        <v>10</v>
      </c>
      <c r="BD15" s="109">
        <f t="shared" si="0"/>
        <v>17</v>
      </c>
      <c r="BE15" s="109">
        <f t="shared" si="0"/>
        <v>1</v>
      </c>
      <c r="BF15" s="109">
        <f t="shared" si="0"/>
        <v>2</v>
      </c>
      <c r="BG15" s="109">
        <f t="shared" si="0"/>
        <v>19</v>
      </c>
      <c r="BH15" s="113">
        <f>SUM(BA15:BG15)</f>
        <v>65</v>
      </c>
      <c r="BI15" s="114" t="s">
        <v>50</v>
      </c>
      <c r="BJ15" s="115"/>
      <c r="BK15" s="116" t="s">
        <v>6</v>
      </c>
      <c r="BL15" s="116" t="s">
        <v>7</v>
      </c>
      <c r="BM15" s="116" t="s">
        <v>11</v>
      </c>
      <c r="BN15" s="117" t="s">
        <v>12</v>
      </c>
      <c r="BO15" s="117" t="s">
        <v>15</v>
      </c>
      <c r="BP15" s="117" t="s">
        <v>19</v>
      </c>
      <c r="BQ15" s="119" t="s">
        <v>639</v>
      </c>
      <c r="BR15" s="619"/>
      <c r="BS15" s="619"/>
    </row>
    <row r="16" spans="1:72" s="20" customFormat="1" ht="15.75" thickBot="1">
      <c r="A16" s="215">
        <v>2</v>
      </c>
      <c r="B16" s="480">
        <v>321205082</v>
      </c>
      <c r="C16" s="481" t="s">
        <v>653</v>
      </c>
      <c r="D16" s="98">
        <v>5</v>
      </c>
      <c r="E16" s="98"/>
      <c r="F16" s="98">
        <v>3</v>
      </c>
      <c r="G16" s="98"/>
      <c r="H16" s="90"/>
      <c r="I16" s="90"/>
      <c r="J16" s="133"/>
      <c r="K16" s="98"/>
      <c r="L16" s="98">
        <v>3.5</v>
      </c>
      <c r="M16" s="98"/>
      <c r="N16" s="98">
        <v>3.5</v>
      </c>
      <c r="O16" s="89"/>
      <c r="P16" s="89"/>
      <c r="Q16" s="133"/>
      <c r="R16" s="474"/>
      <c r="S16" s="474"/>
      <c r="T16" s="470">
        <v>2</v>
      </c>
      <c r="U16" s="474">
        <v>2</v>
      </c>
      <c r="V16" s="89"/>
      <c r="W16" s="89"/>
      <c r="X16" s="133"/>
      <c r="Y16" s="84"/>
      <c r="Z16" s="89"/>
      <c r="AA16" s="89"/>
      <c r="AB16" s="90"/>
      <c r="AC16" s="90"/>
      <c r="AD16" s="90"/>
      <c r="AE16" s="474">
        <v>2</v>
      </c>
      <c r="AF16" s="132"/>
      <c r="AG16" s="90"/>
      <c r="AH16" s="90"/>
      <c r="AI16" s="90"/>
      <c r="AJ16" s="474">
        <v>0.5</v>
      </c>
      <c r="AK16" s="223">
        <v>1.5</v>
      </c>
      <c r="AL16" s="90"/>
      <c r="AM16" s="224"/>
      <c r="AN16" s="90"/>
      <c r="AO16" s="90"/>
      <c r="AP16" s="90"/>
      <c r="AQ16" s="90"/>
      <c r="AR16" s="90"/>
      <c r="AS16" s="223">
        <v>17</v>
      </c>
      <c r="AT16" s="482">
        <v>8</v>
      </c>
      <c r="AU16" s="223">
        <v>10</v>
      </c>
      <c r="AV16" s="223">
        <v>10</v>
      </c>
      <c r="AW16" s="223">
        <v>13</v>
      </c>
      <c r="AX16" s="132"/>
      <c r="AY16" s="90"/>
      <c r="AZ16" s="133"/>
      <c r="BA16" s="109">
        <f t="shared" ref="BA16:BG31" si="1">AT16+AM16+AF16+Y16+R16+K16+D16</f>
        <v>13</v>
      </c>
      <c r="BB16" s="109">
        <f t="shared" si="0"/>
        <v>13.5</v>
      </c>
      <c r="BC16" s="109">
        <f t="shared" si="0"/>
        <v>15</v>
      </c>
      <c r="BD16" s="109">
        <f t="shared" si="0"/>
        <v>18.5</v>
      </c>
      <c r="BE16" s="109">
        <f t="shared" si="0"/>
        <v>0.5</v>
      </c>
      <c r="BF16" s="109">
        <f t="shared" si="0"/>
        <v>1.5</v>
      </c>
      <c r="BG16" s="109">
        <f t="shared" si="0"/>
        <v>19</v>
      </c>
      <c r="BH16" s="113">
        <f>SUM(BA16:BG16)</f>
        <v>81</v>
      </c>
      <c r="BI16" s="134">
        <f>SUM(BK16:BQ16)</f>
        <v>3.5</v>
      </c>
      <c r="BJ16" s="135"/>
      <c r="BK16" s="136"/>
      <c r="BL16" s="136"/>
      <c r="BM16" s="136">
        <v>1.5</v>
      </c>
      <c r="BN16" s="136">
        <v>2</v>
      </c>
      <c r="BO16" s="136"/>
      <c r="BP16" s="136"/>
      <c r="BQ16" s="136"/>
      <c r="BR16" s="686" t="s">
        <v>47</v>
      </c>
      <c r="BS16" s="687"/>
    </row>
    <row r="17" spans="1:71" s="20" customFormat="1" ht="15.75" thickBot="1">
      <c r="A17" s="215">
        <v>3</v>
      </c>
      <c r="B17" s="480">
        <v>321205119</v>
      </c>
      <c r="C17" s="481" t="s">
        <v>795</v>
      </c>
      <c r="D17" s="98">
        <v>4</v>
      </c>
      <c r="E17" s="98"/>
      <c r="F17" s="98">
        <v>3.5</v>
      </c>
      <c r="G17" s="98"/>
      <c r="H17" s="99"/>
      <c r="I17" s="99"/>
      <c r="J17" s="107"/>
      <c r="K17" s="98"/>
      <c r="L17" s="98">
        <v>3.5</v>
      </c>
      <c r="M17" s="98"/>
      <c r="N17" s="98">
        <v>4.5</v>
      </c>
      <c r="O17" s="89"/>
      <c r="P17" s="89"/>
      <c r="Q17" s="133"/>
      <c r="R17" s="474"/>
      <c r="S17" s="223"/>
      <c r="T17" s="470">
        <v>2</v>
      </c>
      <c r="U17" s="223">
        <v>2</v>
      </c>
      <c r="V17" s="89"/>
      <c r="W17" s="89"/>
      <c r="X17" s="133"/>
      <c r="Y17" s="84"/>
      <c r="Z17" s="89"/>
      <c r="AA17" s="89"/>
      <c r="AB17" s="90"/>
      <c r="AC17" s="90"/>
      <c r="AD17" s="90"/>
      <c r="AE17" s="474">
        <v>2</v>
      </c>
      <c r="AF17" s="132"/>
      <c r="AG17" s="90"/>
      <c r="AH17" s="90"/>
      <c r="AI17" s="90"/>
      <c r="AJ17" s="474">
        <v>0.5</v>
      </c>
      <c r="AK17" s="223">
        <v>1.5</v>
      </c>
      <c r="AL17" s="90"/>
      <c r="AM17" s="224"/>
      <c r="AN17" s="90"/>
      <c r="AO17" s="90"/>
      <c r="AP17" s="90"/>
      <c r="AQ17" s="90"/>
      <c r="AR17" s="90"/>
      <c r="AS17" s="223">
        <v>18.5</v>
      </c>
      <c r="AT17" s="482">
        <v>7</v>
      </c>
      <c r="AU17" s="223">
        <v>10.5</v>
      </c>
      <c r="AV17" s="223">
        <v>8.5</v>
      </c>
      <c r="AW17" s="223">
        <v>18.5</v>
      </c>
      <c r="AX17" s="132"/>
      <c r="AY17" s="90"/>
      <c r="AZ17" s="133"/>
      <c r="BA17" s="109">
        <f t="shared" si="1"/>
        <v>11</v>
      </c>
      <c r="BB17" s="109">
        <f t="shared" si="0"/>
        <v>14</v>
      </c>
      <c r="BC17" s="109">
        <f t="shared" si="0"/>
        <v>14</v>
      </c>
      <c r="BD17" s="109">
        <f t="shared" si="0"/>
        <v>25</v>
      </c>
      <c r="BE17" s="109">
        <f t="shared" si="0"/>
        <v>0.5</v>
      </c>
      <c r="BF17" s="109">
        <f t="shared" si="0"/>
        <v>1.5</v>
      </c>
      <c r="BG17" s="109">
        <f t="shared" si="0"/>
        <v>20.5</v>
      </c>
      <c r="BH17" s="113">
        <f t="shared" ref="BH17:BH28" si="2">SUM(BA17:BG17)</f>
        <v>86.5</v>
      </c>
      <c r="BI17" s="134">
        <f t="shared" ref="BI17:BI22" si="3">SUM(BK17:BQ17)</f>
        <v>3</v>
      </c>
      <c r="BJ17" s="135"/>
      <c r="BK17" s="136"/>
      <c r="BL17" s="136"/>
      <c r="BM17" s="136"/>
      <c r="BN17" s="136"/>
      <c r="BO17" s="136"/>
      <c r="BP17" s="136"/>
      <c r="BQ17" s="136">
        <v>3</v>
      </c>
      <c r="BR17" s="140"/>
      <c r="BS17" s="141" t="s">
        <v>57</v>
      </c>
    </row>
    <row r="18" spans="1:71" s="20" customFormat="1" ht="15.75" thickBot="1">
      <c r="A18" s="215">
        <v>4</v>
      </c>
      <c r="B18" s="480">
        <v>321205152</v>
      </c>
      <c r="C18" s="481" t="s">
        <v>796</v>
      </c>
      <c r="D18" s="98">
        <v>5.5</v>
      </c>
      <c r="E18" s="98"/>
      <c r="F18" s="98">
        <v>2.5</v>
      </c>
      <c r="G18" s="98"/>
      <c r="H18" s="99"/>
      <c r="I18" s="99"/>
      <c r="J18" s="107"/>
      <c r="K18" s="98"/>
      <c r="L18" s="98">
        <v>4</v>
      </c>
      <c r="M18" s="98"/>
      <c r="N18" s="98">
        <v>4</v>
      </c>
      <c r="O18" s="89"/>
      <c r="P18" s="89"/>
      <c r="Q18" s="133"/>
      <c r="R18" s="474"/>
      <c r="S18" s="474"/>
      <c r="T18" s="470">
        <v>2</v>
      </c>
      <c r="U18" s="474">
        <v>2</v>
      </c>
      <c r="V18" s="89"/>
      <c r="W18" s="89"/>
      <c r="X18" s="133"/>
      <c r="Y18" s="84"/>
      <c r="Z18" s="89"/>
      <c r="AA18" s="89"/>
      <c r="AB18" s="90"/>
      <c r="AC18" s="90"/>
      <c r="AD18" s="90"/>
      <c r="AE18" s="474">
        <v>1.5</v>
      </c>
      <c r="AF18" s="132"/>
      <c r="AG18" s="90"/>
      <c r="AH18" s="90"/>
      <c r="AI18" s="90"/>
      <c r="AJ18" s="474">
        <v>1</v>
      </c>
      <c r="AK18" s="223">
        <v>1</v>
      </c>
      <c r="AL18" s="90"/>
      <c r="AM18" s="224"/>
      <c r="AN18" s="90"/>
      <c r="AO18" s="90"/>
      <c r="AP18" s="90"/>
      <c r="AQ18" s="90"/>
      <c r="AR18" s="90"/>
      <c r="AS18" s="223">
        <v>17</v>
      </c>
      <c r="AT18" s="482">
        <v>5.5</v>
      </c>
      <c r="AU18" s="223">
        <v>7</v>
      </c>
      <c r="AV18" s="223">
        <v>13.5</v>
      </c>
      <c r="AW18" s="223">
        <v>16</v>
      </c>
      <c r="AX18" s="132"/>
      <c r="AY18" s="90"/>
      <c r="AZ18" s="133"/>
      <c r="BA18" s="109">
        <f t="shared" si="1"/>
        <v>11</v>
      </c>
      <c r="BB18" s="109">
        <f t="shared" si="0"/>
        <v>11</v>
      </c>
      <c r="BC18" s="109">
        <f t="shared" si="0"/>
        <v>18</v>
      </c>
      <c r="BD18" s="109">
        <f t="shared" si="0"/>
        <v>22</v>
      </c>
      <c r="BE18" s="109">
        <f t="shared" si="0"/>
        <v>1</v>
      </c>
      <c r="BF18" s="109">
        <f t="shared" si="0"/>
        <v>1</v>
      </c>
      <c r="BG18" s="109">
        <f t="shared" si="0"/>
        <v>18.5</v>
      </c>
      <c r="BH18" s="113">
        <f t="shared" si="2"/>
        <v>82.5</v>
      </c>
      <c r="BI18" s="134">
        <f>SUM(BK18:BQ18)</f>
        <v>3</v>
      </c>
      <c r="BJ18" s="135"/>
      <c r="BK18" s="136"/>
      <c r="BL18" s="136"/>
      <c r="BM18" s="136"/>
      <c r="BN18" s="136"/>
      <c r="BO18" s="136">
        <v>1</v>
      </c>
      <c r="BP18" s="136">
        <v>2</v>
      </c>
      <c r="BQ18" s="136"/>
      <c r="BR18" s="140"/>
      <c r="BS18" s="141" t="s">
        <v>142</v>
      </c>
    </row>
    <row r="19" spans="1:71" s="20" customFormat="1" ht="16.5" thickTop="1" thickBot="1">
      <c r="A19" s="215">
        <v>5</v>
      </c>
      <c r="B19" s="480">
        <v>321205221</v>
      </c>
      <c r="C19" s="481" t="s">
        <v>797</v>
      </c>
      <c r="D19" s="98">
        <v>4.5</v>
      </c>
      <c r="E19" s="98"/>
      <c r="F19" s="98">
        <v>3.5</v>
      </c>
      <c r="G19" s="98"/>
      <c r="H19" s="99"/>
      <c r="I19" s="99"/>
      <c r="J19" s="217"/>
      <c r="K19" s="98"/>
      <c r="L19" s="98">
        <v>4</v>
      </c>
      <c r="M19" s="98"/>
      <c r="N19" s="98">
        <v>2.5</v>
      </c>
      <c r="O19" s="89"/>
      <c r="P19" s="89"/>
      <c r="Q19" s="133"/>
      <c r="R19" s="474"/>
      <c r="S19" s="474"/>
      <c r="T19" s="470">
        <v>2</v>
      </c>
      <c r="U19" s="474">
        <v>1.5</v>
      </c>
      <c r="V19" s="89"/>
      <c r="W19" s="89"/>
      <c r="X19" s="133"/>
      <c r="Y19" s="84"/>
      <c r="Z19" s="89"/>
      <c r="AA19" s="89"/>
      <c r="AB19" s="90"/>
      <c r="AC19" s="90"/>
      <c r="AD19" s="90"/>
      <c r="AE19" s="474">
        <v>2.5</v>
      </c>
      <c r="AF19" s="132"/>
      <c r="AG19" s="90"/>
      <c r="AH19" s="90"/>
      <c r="AI19" s="90"/>
      <c r="AJ19" s="474">
        <v>1</v>
      </c>
      <c r="AK19" s="223">
        <v>1.5</v>
      </c>
      <c r="AL19" s="90"/>
      <c r="AM19" s="224"/>
      <c r="AN19" s="90"/>
      <c r="AO19" s="90"/>
      <c r="AP19" s="90"/>
      <c r="AQ19" s="90"/>
      <c r="AR19" s="90"/>
      <c r="AS19" s="223">
        <v>17.5</v>
      </c>
      <c r="AT19" s="482">
        <v>7</v>
      </c>
      <c r="AU19" s="223">
        <v>8.5</v>
      </c>
      <c r="AV19" s="223">
        <v>7.5</v>
      </c>
      <c r="AW19" s="223">
        <v>17.5</v>
      </c>
      <c r="AX19" s="132"/>
      <c r="AY19" s="90"/>
      <c r="AZ19" s="133"/>
      <c r="BA19" s="109">
        <f t="shared" si="1"/>
        <v>11.5</v>
      </c>
      <c r="BB19" s="109">
        <f t="shared" si="0"/>
        <v>12.5</v>
      </c>
      <c r="BC19" s="109">
        <f t="shared" si="0"/>
        <v>13</v>
      </c>
      <c r="BD19" s="109">
        <f t="shared" si="0"/>
        <v>21.5</v>
      </c>
      <c r="BE19" s="109">
        <f t="shared" si="0"/>
        <v>1</v>
      </c>
      <c r="BF19" s="109">
        <f t="shared" si="0"/>
        <v>1.5</v>
      </c>
      <c r="BG19" s="109">
        <f t="shared" si="0"/>
        <v>20</v>
      </c>
      <c r="BH19" s="113">
        <f t="shared" si="2"/>
        <v>81</v>
      </c>
      <c r="BI19" s="134">
        <f t="shared" si="3"/>
        <v>10</v>
      </c>
      <c r="BJ19" s="135"/>
      <c r="BK19" s="136">
        <v>6</v>
      </c>
      <c r="BL19" s="136"/>
      <c r="BM19" s="136">
        <v>4</v>
      </c>
      <c r="BN19" s="136"/>
      <c r="BO19" s="136"/>
      <c r="BP19" s="136"/>
      <c r="BQ19" s="136"/>
      <c r="BR19" s="688" t="s">
        <v>43</v>
      </c>
      <c r="BS19" s="689"/>
    </row>
    <row r="20" spans="1:71" s="20" customFormat="1" ht="15.75" thickBot="1">
      <c r="A20" s="215">
        <v>6</v>
      </c>
      <c r="B20" s="480">
        <v>321205233</v>
      </c>
      <c r="C20" s="481" t="s">
        <v>798</v>
      </c>
      <c r="D20" s="98">
        <v>5.5</v>
      </c>
      <c r="E20" s="98"/>
      <c r="F20" s="98">
        <v>2</v>
      </c>
      <c r="G20" s="98"/>
      <c r="H20" s="90"/>
      <c r="I20" s="90"/>
      <c r="J20" s="133"/>
      <c r="K20" s="98"/>
      <c r="L20" s="98">
        <v>2.5</v>
      </c>
      <c r="M20" s="98"/>
      <c r="N20" s="98">
        <v>2.5</v>
      </c>
      <c r="O20" s="89"/>
      <c r="P20" s="89"/>
      <c r="Q20" s="133"/>
      <c r="R20" s="223"/>
      <c r="S20" s="223"/>
      <c r="T20" s="470">
        <v>2</v>
      </c>
      <c r="U20" s="223">
        <v>2</v>
      </c>
      <c r="V20" s="89"/>
      <c r="W20" s="89"/>
      <c r="X20" s="133"/>
      <c r="Y20" s="84"/>
      <c r="Z20" s="89"/>
      <c r="AA20" s="89"/>
      <c r="AB20" s="90"/>
      <c r="AC20" s="90"/>
      <c r="AD20" s="90"/>
      <c r="AE20" s="474">
        <v>2.5</v>
      </c>
      <c r="AF20" s="132"/>
      <c r="AG20" s="90"/>
      <c r="AH20" s="90"/>
      <c r="AI20" s="90"/>
      <c r="AJ20" s="474">
        <v>1</v>
      </c>
      <c r="AK20" s="223">
        <v>2</v>
      </c>
      <c r="AL20" s="90"/>
      <c r="AM20" s="224"/>
      <c r="AN20" s="90"/>
      <c r="AO20" s="90"/>
      <c r="AP20" s="90"/>
      <c r="AQ20" s="90"/>
      <c r="AR20" s="90"/>
      <c r="AS20" s="223">
        <v>15.5</v>
      </c>
      <c r="AT20" s="482">
        <v>7</v>
      </c>
      <c r="AU20" s="223">
        <v>9.5</v>
      </c>
      <c r="AV20" s="223">
        <v>4</v>
      </c>
      <c r="AW20" s="223">
        <v>18</v>
      </c>
      <c r="AX20" s="132"/>
      <c r="AY20" s="90"/>
      <c r="AZ20" s="133"/>
      <c r="BA20" s="109">
        <f t="shared" si="1"/>
        <v>12.5</v>
      </c>
      <c r="BB20" s="109">
        <f t="shared" si="0"/>
        <v>12</v>
      </c>
      <c r="BC20" s="109">
        <f t="shared" si="0"/>
        <v>8</v>
      </c>
      <c r="BD20" s="109">
        <f t="shared" si="0"/>
        <v>22.5</v>
      </c>
      <c r="BE20" s="109">
        <f t="shared" si="0"/>
        <v>1</v>
      </c>
      <c r="BF20" s="109">
        <f t="shared" si="0"/>
        <v>2</v>
      </c>
      <c r="BG20" s="109">
        <f t="shared" si="0"/>
        <v>18</v>
      </c>
      <c r="BH20" s="113">
        <f t="shared" si="2"/>
        <v>76</v>
      </c>
      <c r="BI20" s="134">
        <f t="shared" si="3"/>
        <v>10</v>
      </c>
      <c r="BJ20" s="135"/>
      <c r="BK20" s="136"/>
      <c r="BL20" s="136">
        <v>4</v>
      </c>
      <c r="BM20" s="136"/>
      <c r="BN20" s="136">
        <v>6</v>
      </c>
      <c r="BO20" s="136"/>
      <c r="BP20" s="136"/>
      <c r="BQ20" s="136"/>
      <c r="BR20" s="688" t="s">
        <v>44</v>
      </c>
      <c r="BS20" s="689"/>
    </row>
    <row r="21" spans="1:71" s="20" customFormat="1" ht="16.5" thickTop="1" thickBot="1">
      <c r="A21" s="215">
        <v>7</v>
      </c>
      <c r="B21" s="480">
        <v>321205287</v>
      </c>
      <c r="C21" s="481" t="s">
        <v>799</v>
      </c>
      <c r="D21" s="98">
        <v>6</v>
      </c>
      <c r="E21" s="98"/>
      <c r="F21" s="98">
        <v>3.5</v>
      </c>
      <c r="G21" s="98"/>
      <c r="H21" s="99"/>
      <c r="I21" s="99"/>
      <c r="J21" s="217"/>
      <c r="K21" s="98"/>
      <c r="L21" s="98">
        <v>3.5</v>
      </c>
      <c r="M21" s="98"/>
      <c r="N21" s="98">
        <v>5.5</v>
      </c>
      <c r="O21" s="89"/>
      <c r="P21" s="89"/>
      <c r="Q21" s="133"/>
      <c r="R21" s="474"/>
      <c r="S21" s="474"/>
      <c r="T21" s="470">
        <v>2</v>
      </c>
      <c r="U21" s="474">
        <v>2</v>
      </c>
      <c r="V21" s="89"/>
      <c r="W21" s="89"/>
      <c r="X21" s="133"/>
      <c r="Y21" s="84"/>
      <c r="Z21" s="89"/>
      <c r="AA21" s="89"/>
      <c r="AB21" s="90"/>
      <c r="AC21" s="90"/>
      <c r="AD21" s="90"/>
      <c r="AE21" s="474">
        <v>2.5</v>
      </c>
      <c r="AF21" s="132"/>
      <c r="AG21" s="90"/>
      <c r="AH21" s="90"/>
      <c r="AI21" s="90"/>
      <c r="AJ21" s="223">
        <v>0.5</v>
      </c>
      <c r="AK21" s="223">
        <v>1.5</v>
      </c>
      <c r="AL21" s="90"/>
      <c r="AM21" s="224"/>
      <c r="AN21" s="90"/>
      <c r="AO21" s="90"/>
      <c r="AP21" s="90"/>
      <c r="AQ21" s="90"/>
      <c r="AR21" s="90"/>
      <c r="AS21" s="223">
        <v>16.5</v>
      </c>
      <c r="AT21" s="482">
        <v>8</v>
      </c>
      <c r="AU21" s="223">
        <v>10.5</v>
      </c>
      <c r="AV21" s="223">
        <v>7.5</v>
      </c>
      <c r="AW21" s="223">
        <v>17.5</v>
      </c>
      <c r="AX21" s="132"/>
      <c r="AY21" s="90"/>
      <c r="AZ21" s="133"/>
      <c r="BA21" s="109">
        <f t="shared" si="1"/>
        <v>14</v>
      </c>
      <c r="BB21" s="109">
        <f t="shared" si="0"/>
        <v>14</v>
      </c>
      <c r="BC21" s="109">
        <f t="shared" si="0"/>
        <v>13</v>
      </c>
      <c r="BD21" s="109">
        <f t="shared" si="0"/>
        <v>25</v>
      </c>
      <c r="BE21" s="109">
        <f t="shared" si="0"/>
        <v>0.5</v>
      </c>
      <c r="BF21" s="109">
        <f t="shared" si="0"/>
        <v>1.5</v>
      </c>
      <c r="BG21" s="109">
        <f t="shared" si="0"/>
        <v>19</v>
      </c>
      <c r="BH21" s="113">
        <f t="shared" si="2"/>
        <v>87</v>
      </c>
      <c r="BI21" s="134">
        <f t="shared" si="3"/>
        <v>20</v>
      </c>
      <c r="BJ21" s="154"/>
      <c r="BK21" s="160"/>
      <c r="BL21" s="160"/>
      <c r="BM21" s="160"/>
      <c r="BN21" s="161"/>
      <c r="BO21" s="161"/>
      <c r="BP21" s="161"/>
      <c r="BQ21" s="163">
        <v>20</v>
      </c>
      <c r="BR21" s="688" t="s">
        <v>63</v>
      </c>
      <c r="BS21" s="689"/>
    </row>
    <row r="22" spans="1:71" s="20" customFormat="1" ht="16.5" thickTop="1" thickBot="1">
      <c r="A22" s="215">
        <v>8</v>
      </c>
      <c r="B22" s="480">
        <v>321205342</v>
      </c>
      <c r="C22" s="481" t="s">
        <v>702</v>
      </c>
      <c r="D22" s="98">
        <v>4.5</v>
      </c>
      <c r="E22" s="98"/>
      <c r="F22" s="98">
        <v>2</v>
      </c>
      <c r="G22" s="98"/>
      <c r="H22" s="99"/>
      <c r="I22" s="99"/>
      <c r="J22" s="217"/>
      <c r="K22" s="98"/>
      <c r="L22" s="98">
        <v>4</v>
      </c>
      <c r="M22" s="98"/>
      <c r="N22" s="98">
        <v>2.5</v>
      </c>
      <c r="O22" s="89"/>
      <c r="P22" s="89"/>
      <c r="Q22" s="133"/>
      <c r="R22" s="223"/>
      <c r="S22" s="223"/>
      <c r="T22" s="470">
        <v>2</v>
      </c>
      <c r="U22" s="223">
        <v>2</v>
      </c>
      <c r="V22" s="89"/>
      <c r="W22" s="89"/>
      <c r="X22" s="133"/>
      <c r="Y22" s="84"/>
      <c r="Z22" s="89"/>
      <c r="AA22" s="89"/>
      <c r="AB22" s="90"/>
      <c r="AC22" s="90"/>
      <c r="AD22" s="90"/>
      <c r="AE22" s="223">
        <v>3</v>
      </c>
      <c r="AF22" s="132"/>
      <c r="AG22" s="90"/>
      <c r="AH22" s="90"/>
      <c r="AI22" s="90"/>
      <c r="AJ22" s="223">
        <v>0.5</v>
      </c>
      <c r="AK22" s="223">
        <v>1.5</v>
      </c>
      <c r="AL22" s="90"/>
      <c r="AM22" s="224"/>
      <c r="AN22" s="90"/>
      <c r="AO22" s="90"/>
      <c r="AP22" s="90"/>
      <c r="AQ22" s="90"/>
      <c r="AR22" s="90"/>
      <c r="AS22" s="223">
        <v>17</v>
      </c>
      <c r="AT22" s="482">
        <v>7.5</v>
      </c>
      <c r="AU22" s="223">
        <v>10.5</v>
      </c>
      <c r="AV22" s="223">
        <v>3</v>
      </c>
      <c r="AW22" s="223">
        <v>13</v>
      </c>
      <c r="AX22" s="132"/>
      <c r="AY22" s="90"/>
      <c r="AZ22" s="133"/>
      <c r="BA22" s="109">
        <f t="shared" si="1"/>
        <v>12</v>
      </c>
      <c r="BB22" s="109">
        <f t="shared" si="0"/>
        <v>14.5</v>
      </c>
      <c r="BC22" s="109">
        <f t="shared" si="0"/>
        <v>7</v>
      </c>
      <c r="BD22" s="109">
        <f t="shared" si="0"/>
        <v>17.5</v>
      </c>
      <c r="BE22" s="109">
        <f t="shared" si="0"/>
        <v>0.5</v>
      </c>
      <c r="BF22" s="109">
        <f t="shared" si="0"/>
        <v>1.5</v>
      </c>
      <c r="BG22" s="109">
        <f t="shared" si="0"/>
        <v>20</v>
      </c>
      <c r="BH22" s="113">
        <f t="shared" si="2"/>
        <v>73</v>
      </c>
      <c r="BI22" s="134">
        <f t="shared" si="3"/>
        <v>50</v>
      </c>
      <c r="BJ22" s="154"/>
      <c r="BK22" s="160">
        <v>8</v>
      </c>
      <c r="BL22" s="160">
        <v>12</v>
      </c>
      <c r="BM22" s="160">
        <v>10</v>
      </c>
      <c r="BN22" s="161">
        <v>20</v>
      </c>
      <c r="BO22" s="161"/>
      <c r="BP22" s="161"/>
      <c r="BQ22" s="163"/>
      <c r="BR22" s="688" t="s">
        <v>65</v>
      </c>
      <c r="BS22" s="689"/>
    </row>
    <row r="23" spans="1:71" s="20" customFormat="1" ht="15.75" thickBot="1">
      <c r="A23" s="215">
        <v>9</v>
      </c>
      <c r="B23" s="480">
        <v>321205354</v>
      </c>
      <c r="C23" s="481" t="s">
        <v>800</v>
      </c>
      <c r="D23" s="98">
        <v>4.5</v>
      </c>
      <c r="E23" s="98"/>
      <c r="F23" s="98">
        <v>3.5</v>
      </c>
      <c r="G23" s="98"/>
      <c r="H23" s="90"/>
      <c r="I23" s="90"/>
      <c r="J23" s="133"/>
      <c r="K23" s="98"/>
      <c r="L23" s="98">
        <v>4</v>
      </c>
      <c r="M23" s="98"/>
      <c r="N23" s="98">
        <v>4</v>
      </c>
      <c r="O23" s="89"/>
      <c r="P23" s="89"/>
      <c r="Q23" s="133"/>
      <c r="R23" s="223"/>
      <c r="S23" s="223"/>
      <c r="T23" s="470">
        <v>2</v>
      </c>
      <c r="U23" s="223">
        <v>2</v>
      </c>
      <c r="V23" s="89"/>
      <c r="W23" s="89"/>
      <c r="X23" s="133"/>
      <c r="Y23" s="84"/>
      <c r="Z23" s="89"/>
      <c r="AA23" s="89"/>
      <c r="AB23" s="90"/>
      <c r="AC23" s="90"/>
      <c r="AD23" s="90"/>
      <c r="AE23" s="223">
        <v>2.5</v>
      </c>
      <c r="AF23" s="132"/>
      <c r="AG23" s="90"/>
      <c r="AH23" s="90"/>
      <c r="AI23" s="90"/>
      <c r="AJ23" s="223">
        <v>1</v>
      </c>
      <c r="AK23" s="223">
        <v>1.5</v>
      </c>
      <c r="AL23" s="90"/>
      <c r="AM23" s="224"/>
      <c r="AN23" s="90"/>
      <c r="AO23" s="90"/>
      <c r="AP23" s="90"/>
      <c r="AQ23" s="90"/>
      <c r="AR23" s="90"/>
      <c r="AS23" s="223">
        <v>18.5</v>
      </c>
      <c r="AT23" s="482">
        <v>6.5</v>
      </c>
      <c r="AU23" s="223">
        <v>8.5</v>
      </c>
      <c r="AV23" s="223">
        <v>6.5</v>
      </c>
      <c r="AW23" s="223">
        <v>20</v>
      </c>
      <c r="AX23" s="132"/>
      <c r="AY23" s="90"/>
      <c r="AZ23" s="133"/>
      <c r="BA23" s="109">
        <f t="shared" si="1"/>
        <v>11</v>
      </c>
      <c r="BB23" s="109">
        <f t="shared" si="0"/>
        <v>12.5</v>
      </c>
      <c r="BC23" s="109">
        <f t="shared" si="0"/>
        <v>12</v>
      </c>
      <c r="BD23" s="109">
        <f t="shared" si="0"/>
        <v>26</v>
      </c>
      <c r="BE23" s="109">
        <f t="shared" si="0"/>
        <v>1</v>
      </c>
      <c r="BF23" s="109">
        <f t="shared" si="0"/>
        <v>1.5</v>
      </c>
      <c r="BG23" s="109">
        <f t="shared" si="0"/>
        <v>21</v>
      </c>
      <c r="BH23" s="113">
        <f t="shared" si="2"/>
        <v>85</v>
      </c>
      <c r="BI23" s="164"/>
      <c r="BJ23" s="165"/>
      <c r="BK23" s="166"/>
      <c r="BL23" s="166"/>
      <c r="BM23" s="166"/>
      <c r="BN23" s="167"/>
      <c r="BO23" s="167"/>
      <c r="BP23" s="167"/>
      <c r="BQ23" s="169"/>
      <c r="BR23" s="690"/>
      <c r="BS23" s="691"/>
    </row>
    <row r="24" spans="1:71" s="20" customFormat="1" ht="15.75" thickBot="1">
      <c r="A24" s="215">
        <v>10</v>
      </c>
      <c r="B24" s="480">
        <v>321205373</v>
      </c>
      <c r="C24" s="481" t="s">
        <v>801</v>
      </c>
      <c r="D24" s="98">
        <v>4</v>
      </c>
      <c r="E24" s="98"/>
      <c r="F24" s="98">
        <v>1</v>
      </c>
      <c r="G24" s="98"/>
      <c r="H24" s="90"/>
      <c r="I24" s="90"/>
      <c r="J24" s="133"/>
      <c r="K24" s="98"/>
      <c r="L24" s="98">
        <v>2</v>
      </c>
      <c r="M24" s="98"/>
      <c r="N24" s="98">
        <v>3</v>
      </c>
      <c r="O24" s="89"/>
      <c r="P24" s="89"/>
      <c r="Q24" s="133"/>
      <c r="R24" s="223"/>
      <c r="S24" s="223"/>
      <c r="T24" s="470">
        <v>2</v>
      </c>
      <c r="U24" s="223">
        <v>2</v>
      </c>
      <c r="V24" s="89"/>
      <c r="W24" s="89"/>
      <c r="X24" s="133"/>
      <c r="Y24" s="84"/>
      <c r="Z24" s="89"/>
      <c r="AA24" s="89"/>
      <c r="AB24" s="90"/>
      <c r="AC24" s="90"/>
      <c r="AD24" s="90"/>
      <c r="AE24" s="474">
        <v>2.5</v>
      </c>
      <c r="AF24" s="132"/>
      <c r="AG24" s="90"/>
      <c r="AH24" s="90"/>
      <c r="AI24" s="90"/>
      <c r="AJ24" s="223">
        <v>1</v>
      </c>
      <c r="AK24" s="223">
        <v>1.5</v>
      </c>
      <c r="AL24" s="90"/>
      <c r="AM24" s="224"/>
      <c r="AN24" s="90"/>
      <c r="AO24" s="90"/>
      <c r="AP24" s="90"/>
      <c r="AQ24" s="90"/>
      <c r="AR24" s="90"/>
      <c r="AS24" s="223">
        <v>17</v>
      </c>
      <c r="AT24" s="482">
        <v>6.5</v>
      </c>
      <c r="AU24" s="223">
        <v>7.5</v>
      </c>
      <c r="AV24" s="223">
        <v>8</v>
      </c>
      <c r="AW24" s="223">
        <v>17</v>
      </c>
      <c r="AX24" s="132"/>
      <c r="AY24" s="90"/>
      <c r="AZ24" s="133"/>
      <c r="BA24" s="109">
        <f t="shared" si="1"/>
        <v>10.5</v>
      </c>
      <c r="BB24" s="109">
        <f t="shared" si="0"/>
        <v>9.5</v>
      </c>
      <c r="BC24" s="109">
        <f t="shared" si="0"/>
        <v>11</v>
      </c>
      <c r="BD24" s="109">
        <f t="shared" si="0"/>
        <v>22</v>
      </c>
      <c r="BE24" s="109">
        <f t="shared" si="0"/>
        <v>1</v>
      </c>
      <c r="BF24" s="109">
        <f t="shared" si="0"/>
        <v>1.5</v>
      </c>
      <c r="BG24" s="109">
        <f t="shared" si="0"/>
        <v>19.5</v>
      </c>
      <c r="BH24" s="113">
        <f t="shared" si="2"/>
        <v>75</v>
      </c>
      <c r="BI24" s="170">
        <f>SUM(BI16:BI22)</f>
        <v>99.5</v>
      </c>
      <c r="BJ24" s="171"/>
      <c r="BK24" s="172">
        <f t="shared" ref="BK24:BQ24" si="4">SUM(BK16:BK23)</f>
        <v>14</v>
      </c>
      <c r="BL24" s="172">
        <f t="shared" si="4"/>
        <v>16</v>
      </c>
      <c r="BM24" s="172">
        <f t="shared" si="4"/>
        <v>15.5</v>
      </c>
      <c r="BN24" s="172">
        <f t="shared" si="4"/>
        <v>28</v>
      </c>
      <c r="BO24" s="172">
        <f t="shared" si="4"/>
        <v>1</v>
      </c>
      <c r="BP24" s="172">
        <f t="shared" si="4"/>
        <v>2</v>
      </c>
      <c r="BQ24" s="172">
        <f t="shared" si="4"/>
        <v>23</v>
      </c>
      <c r="BR24" s="692" t="s">
        <v>68</v>
      </c>
      <c r="BS24" s="693"/>
    </row>
    <row r="25" spans="1:71" s="20" customFormat="1" ht="15.75" thickBot="1">
      <c r="A25" s="215">
        <v>11</v>
      </c>
      <c r="B25" s="480">
        <v>321205426</v>
      </c>
      <c r="C25" s="481" t="s">
        <v>802</v>
      </c>
      <c r="D25" s="98">
        <v>6</v>
      </c>
      <c r="E25" s="98"/>
      <c r="F25" s="98">
        <v>3.5</v>
      </c>
      <c r="G25" s="98"/>
      <c r="H25" s="90"/>
      <c r="I25" s="90"/>
      <c r="J25" s="133"/>
      <c r="K25" s="98"/>
      <c r="L25" s="98">
        <v>3</v>
      </c>
      <c r="M25" s="98"/>
      <c r="N25" s="98">
        <v>4.5</v>
      </c>
      <c r="O25" s="89"/>
      <c r="P25" s="89"/>
      <c r="Q25" s="133"/>
      <c r="R25" s="474"/>
      <c r="S25" s="474"/>
      <c r="T25" s="470">
        <v>2</v>
      </c>
      <c r="U25" s="474">
        <v>1.5</v>
      </c>
      <c r="V25" s="89"/>
      <c r="W25" s="89"/>
      <c r="X25" s="133"/>
      <c r="Y25" s="84"/>
      <c r="Z25" s="89"/>
      <c r="AA25" s="89"/>
      <c r="AB25" s="90"/>
      <c r="AC25" s="90"/>
      <c r="AD25" s="90"/>
      <c r="AE25" s="474">
        <v>3</v>
      </c>
      <c r="AF25" s="132"/>
      <c r="AG25" s="90"/>
      <c r="AH25" s="90"/>
      <c r="AI25" s="90"/>
      <c r="AJ25" s="474">
        <v>1</v>
      </c>
      <c r="AK25" s="223">
        <v>1.5</v>
      </c>
      <c r="AL25" s="90"/>
      <c r="AM25" s="224"/>
      <c r="AN25" s="90"/>
      <c r="AO25" s="90"/>
      <c r="AP25" s="90"/>
      <c r="AQ25" s="90"/>
      <c r="AR25" s="90"/>
      <c r="AS25" s="223">
        <v>19</v>
      </c>
      <c r="AT25" s="482">
        <v>8</v>
      </c>
      <c r="AU25" s="223">
        <v>9.5</v>
      </c>
      <c r="AV25" s="223">
        <v>6</v>
      </c>
      <c r="AW25" s="223">
        <v>16.5</v>
      </c>
      <c r="AX25" s="132"/>
      <c r="AY25" s="90"/>
      <c r="AZ25" s="133"/>
      <c r="BA25" s="109">
        <f t="shared" si="1"/>
        <v>14</v>
      </c>
      <c r="BB25" s="109">
        <f t="shared" si="0"/>
        <v>12.5</v>
      </c>
      <c r="BC25" s="109">
        <f t="shared" si="0"/>
        <v>11.5</v>
      </c>
      <c r="BD25" s="109">
        <f t="shared" si="0"/>
        <v>22.5</v>
      </c>
      <c r="BE25" s="109">
        <f t="shared" si="0"/>
        <v>1</v>
      </c>
      <c r="BF25" s="109">
        <f t="shared" si="0"/>
        <v>1.5</v>
      </c>
      <c r="BG25" s="109">
        <f t="shared" si="0"/>
        <v>22</v>
      </c>
      <c r="BH25" s="113">
        <f t="shared" si="2"/>
        <v>85</v>
      </c>
    </row>
    <row r="26" spans="1:71" s="20" customFormat="1" ht="15.75" thickBot="1">
      <c r="A26" s="215">
        <v>12</v>
      </c>
      <c r="B26" s="480">
        <v>321205447</v>
      </c>
      <c r="C26" s="481" t="s">
        <v>803</v>
      </c>
      <c r="D26" s="98">
        <v>5.5</v>
      </c>
      <c r="E26" s="98"/>
      <c r="F26" s="98">
        <v>4</v>
      </c>
      <c r="G26" s="98"/>
      <c r="H26" s="90"/>
      <c r="I26" s="90"/>
      <c r="J26" s="133"/>
      <c r="K26" s="98"/>
      <c r="L26" s="98">
        <v>4</v>
      </c>
      <c r="M26" s="98"/>
      <c r="N26" s="98">
        <v>5.5</v>
      </c>
      <c r="O26" s="89"/>
      <c r="P26" s="89"/>
      <c r="Q26" s="133"/>
      <c r="R26" s="474"/>
      <c r="S26" s="474"/>
      <c r="T26" s="470">
        <v>2</v>
      </c>
      <c r="U26" s="474">
        <v>1.5</v>
      </c>
      <c r="V26" s="89"/>
      <c r="W26" s="89"/>
      <c r="X26" s="133"/>
      <c r="Y26" s="84"/>
      <c r="Z26" s="89"/>
      <c r="AA26" s="89"/>
      <c r="AB26" s="90"/>
      <c r="AC26" s="90"/>
      <c r="AD26" s="90"/>
      <c r="AE26" s="474">
        <v>3</v>
      </c>
      <c r="AF26" s="132"/>
      <c r="AG26" s="90"/>
      <c r="AH26" s="90"/>
      <c r="AI26" s="90"/>
      <c r="AJ26" s="474">
        <v>1</v>
      </c>
      <c r="AK26" s="223">
        <v>1.5</v>
      </c>
      <c r="AL26" s="90"/>
      <c r="AM26" s="224"/>
      <c r="AN26" s="90"/>
      <c r="AO26" s="90"/>
      <c r="AP26" s="90"/>
      <c r="AQ26" s="90"/>
      <c r="AR26" s="90"/>
      <c r="AS26" s="223">
        <v>18.5</v>
      </c>
      <c r="AT26" s="482">
        <v>8</v>
      </c>
      <c r="AU26" s="223">
        <v>10</v>
      </c>
      <c r="AV26" s="223">
        <v>10</v>
      </c>
      <c r="AW26" s="223">
        <v>17.5</v>
      </c>
      <c r="AX26" s="132"/>
      <c r="AY26" s="90"/>
      <c r="AZ26" s="133"/>
      <c r="BA26" s="109">
        <f t="shared" si="1"/>
        <v>13.5</v>
      </c>
      <c r="BB26" s="109">
        <f t="shared" si="0"/>
        <v>14</v>
      </c>
      <c r="BC26" s="109">
        <f t="shared" si="0"/>
        <v>16</v>
      </c>
      <c r="BD26" s="109">
        <f t="shared" si="0"/>
        <v>24.5</v>
      </c>
      <c r="BE26" s="109">
        <f t="shared" si="0"/>
        <v>1</v>
      </c>
      <c r="BF26" s="109">
        <f t="shared" si="0"/>
        <v>1.5</v>
      </c>
      <c r="BG26" s="109">
        <f t="shared" si="0"/>
        <v>21.5</v>
      </c>
      <c r="BH26" s="113">
        <f t="shared" si="2"/>
        <v>92</v>
      </c>
      <c r="BI26" s="694" t="s">
        <v>71</v>
      </c>
      <c r="BJ26" s="695"/>
      <c r="BK26" s="695"/>
      <c r="BL26" s="695"/>
      <c r="BM26" s="695"/>
      <c r="BN26" s="695"/>
      <c r="BO26" s="608"/>
      <c r="BP26" s="695" t="s">
        <v>72</v>
      </c>
      <c r="BQ26" s="695"/>
      <c r="BR26" s="695"/>
      <c r="BS26" s="698"/>
    </row>
    <row r="27" spans="1:71" s="20" customFormat="1" ht="16.5" thickTop="1" thickBot="1">
      <c r="A27" s="215">
        <v>13</v>
      </c>
      <c r="B27" s="480">
        <v>321205580</v>
      </c>
      <c r="C27" s="481" t="s">
        <v>804</v>
      </c>
      <c r="D27" s="98">
        <v>2.5</v>
      </c>
      <c r="E27" s="98"/>
      <c r="F27" s="98">
        <v>3.5</v>
      </c>
      <c r="G27" s="98"/>
      <c r="H27" s="99"/>
      <c r="I27" s="99"/>
      <c r="J27" s="217"/>
      <c r="K27" s="98"/>
      <c r="L27" s="98">
        <v>3.5</v>
      </c>
      <c r="M27" s="98"/>
      <c r="N27" s="98">
        <v>2</v>
      </c>
      <c r="O27" s="89"/>
      <c r="P27" s="89"/>
      <c r="Q27" s="133"/>
      <c r="R27" s="223"/>
      <c r="S27" s="223"/>
      <c r="T27" s="470">
        <v>2</v>
      </c>
      <c r="U27" s="223">
        <v>1.5</v>
      </c>
      <c r="V27" s="89"/>
      <c r="W27" s="89"/>
      <c r="X27" s="133"/>
      <c r="Y27" s="84"/>
      <c r="Z27" s="89"/>
      <c r="AA27" s="89"/>
      <c r="AB27" s="90"/>
      <c r="AC27" s="90"/>
      <c r="AD27" s="90"/>
      <c r="AE27" s="223">
        <v>2</v>
      </c>
      <c r="AF27" s="132"/>
      <c r="AG27" s="90"/>
      <c r="AH27" s="90"/>
      <c r="AI27" s="90"/>
      <c r="AJ27" s="223">
        <v>1</v>
      </c>
      <c r="AK27" s="223">
        <v>1</v>
      </c>
      <c r="AL27" s="90"/>
      <c r="AM27" s="224"/>
      <c r="AN27" s="90"/>
      <c r="AO27" s="90"/>
      <c r="AP27" s="90"/>
      <c r="AQ27" s="90"/>
      <c r="AR27" s="90"/>
      <c r="AS27" s="223">
        <v>15.5</v>
      </c>
      <c r="AT27" s="482">
        <v>5</v>
      </c>
      <c r="AU27" s="223">
        <v>10.5</v>
      </c>
      <c r="AV27" s="223">
        <v>5.5</v>
      </c>
      <c r="AW27" s="223">
        <v>14.5</v>
      </c>
      <c r="AX27" s="132"/>
      <c r="AY27" s="90"/>
      <c r="AZ27" s="133"/>
      <c r="BA27" s="109">
        <f t="shared" si="1"/>
        <v>7.5</v>
      </c>
      <c r="BB27" s="109">
        <f t="shared" si="0"/>
        <v>14</v>
      </c>
      <c r="BC27" s="109">
        <f t="shared" si="0"/>
        <v>11</v>
      </c>
      <c r="BD27" s="109">
        <f t="shared" si="0"/>
        <v>18</v>
      </c>
      <c r="BE27" s="109">
        <f t="shared" si="0"/>
        <v>1</v>
      </c>
      <c r="BF27" s="109">
        <f t="shared" si="0"/>
        <v>1</v>
      </c>
      <c r="BG27" s="109">
        <f t="shared" si="0"/>
        <v>17.5</v>
      </c>
      <c r="BH27" s="113">
        <f t="shared" si="2"/>
        <v>70</v>
      </c>
      <c r="BI27" s="696"/>
      <c r="BJ27" s="697"/>
      <c r="BK27" s="697"/>
      <c r="BL27" s="697"/>
      <c r="BM27" s="697"/>
      <c r="BN27" s="697"/>
      <c r="BO27" s="609"/>
      <c r="BP27" s="697"/>
      <c r="BQ27" s="697"/>
      <c r="BR27" s="697"/>
      <c r="BS27" s="699"/>
    </row>
    <row r="28" spans="1:71" s="20" customFormat="1" ht="15.75" thickBot="1">
      <c r="A28" s="215">
        <v>14</v>
      </c>
      <c r="B28" s="480">
        <v>321205647</v>
      </c>
      <c r="C28" s="481" t="s">
        <v>704</v>
      </c>
      <c r="D28" s="98">
        <v>4</v>
      </c>
      <c r="E28" s="98"/>
      <c r="F28" s="98">
        <v>2</v>
      </c>
      <c r="G28" s="98"/>
      <c r="H28" s="90"/>
      <c r="I28" s="90"/>
      <c r="J28" s="133"/>
      <c r="K28" s="98"/>
      <c r="L28" s="98">
        <v>3.5</v>
      </c>
      <c r="M28" s="98"/>
      <c r="N28" s="98">
        <v>3.5</v>
      </c>
      <c r="O28" s="89"/>
      <c r="P28" s="89"/>
      <c r="Q28" s="133"/>
      <c r="R28" s="474"/>
      <c r="S28" s="474"/>
      <c r="T28" s="470">
        <v>2</v>
      </c>
      <c r="U28" s="474">
        <v>2</v>
      </c>
      <c r="V28" s="89"/>
      <c r="W28" s="89"/>
      <c r="X28" s="133"/>
      <c r="Y28" s="84"/>
      <c r="Z28" s="89"/>
      <c r="AA28" s="89"/>
      <c r="AB28" s="90"/>
      <c r="AC28" s="90"/>
      <c r="AD28" s="90"/>
      <c r="AE28" s="474">
        <v>2.5</v>
      </c>
      <c r="AF28" s="132"/>
      <c r="AG28" s="90"/>
      <c r="AH28" s="90"/>
      <c r="AI28" s="90"/>
      <c r="AJ28" s="474">
        <v>1</v>
      </c>
      <c r="AK28" s="223">
        <v>1.5</v>
      </c>
      <c r="AL28" s="90"/>
      <c r="AM28" s="224"/>
      <c r="AN28" s="90"/>
      <c r="AO28" s="90"/>
      <c r="AP28" s="90"/>
      <c r="AQ28" s="90"/>
      <c r="AR28" s="90"/>
      <c r="AS28" s="223">
        <v>17.5</v>
      </c>
      <c r="AT28" s="482">
        <v>8</v>
      </c>
      <c r="AU28" s="223">
        <v>3.5</v>
      </c>
      <c r="AV28" s="223">
        <v>4.5</v>
      </c>
      <c r="AW28" s="223">
        <v>14.5</v>
      </c>
      <c r="AX28" s="132"/>
      <c r="AY28" s="90"/>
      <c r="AZ28" s="133"/>
      <c r="BA28" s="109">
        <f t="shared" si="1"/>
        <v>12</v>
      </c>
      <c r="BB28" s="109">
        <f t="shared" si="0"/>
        <v>7</v>
      </c>
      <c r="BC28" s="109">
        <f t="shared" si="0"/>
        <v>8.5</v>
      </c>
      <c r="BD28" s="109">
        <f t="shared" si="0"/>
        <v>20</v>
      </c>
      <c r="BE28" s="109">
        <f t="shared" si="0"/>
        <v>1</v>
      </c>
      <c r="BF28" s="109">
        <f t="shared" si="0"/>
        <v>1.5</v>
      </c>
      <c r="BG28" s="109">
        <f t="shared" si="0"/>
        <v>20</v>
      </c>
      <c r="BH28" s="113">
        <f t="shared" si="2"/>
        <v>70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</row>
    <row r="29" spans="1:71" s="20" customFormat="1" ht="15.75" thickBot="1">
      <c r="A29" s="215">
        <v>15</v>
      </c>
      <c r="B29" s="480">
        <v>321205649</v>
      </c>
      <c r="C29" s="481" t="s">
        <v>705</v>
      </c>
      <c r="D29" s="98">
        <v>4.5</v>
      </c>
      <c r="E29" s="98"/>
      <c r="F29" s="98">
        <v>1</v>
      </c>
      <c r="G29" s="98"/>
      <c r="H29" s="99"/>
      <c r="I29" s="99"/>
      <c r="J29" s="107"/>
      <c r="K29" s="98"/>
      <c r="L29" s="98">
        <v>3</v>
      </c>
      <c r="M29" s="98"/>
      <c r="N29" s="98">
        <v>3.5</v>
      </c>
      <c r="O29" s="89"/>
      <c r="P29" s="89"/>
      <c r="Q29" s="133"/>
      <c r="R29" s="474"/>
      <c r="S29" s="223"/>
      <c r="T29" s="470">
        <v>1.5</v>
      </c>
      <c r="U29" s="223">
        <v>2</v>
      </c>
      <c r="V29" s="89"/>
      <c r="W29" s="89"/>
      <c r="X29" s="133"/>
      <c r="Y29" s="84"/>
      <c r="Z29" s="89"/>
      <c r="AA29" s="89"/>
      <c r="AB29" s="90"/>
      <c r="AC29" s="90"/>
      <c r="AD29" s="90"/>
      <c r="AE29" s="474">
        <v>2</v>
      </c>
      <c r="AF29" s="132"/>
      <c r="AG29" s="90"/>
      <c r="AH29" s="90"/>
      <c r="AI29" s="90"/>
      <c r="AJ29" s="474">
        <v>0.5</v>
      </c>
      <c r="AK29" s="223">
        <v>1</v>
      </c>
      <c r="AL29" s="90"/>
      <c r="AM29" s="224"/>
      <c r="AN29" s="90"/>
      <c r="AO29" s="90"/>
      <c r="AP29" s="90"/>
      <c r="AQ29" s="90"/>
      <c r="AR29" s="90"/>
      <c r="AS29" s="223">
        <v>14.5</v>
      </c>
      <c r="AT29" s="482">
        <v>4.5</v>
      </c>
      <c r="AU29" s="223">
        <v>5.5</v>
      </c>
      <c r="AV29" s="223">
        <v>5.5</v>
      </c>
      <c r="AW29" s="223">
        <v>11</v>
      </c>
      <c r="AX29" s="132"/>
      <c r="AY29" s="90"/>
      <c r="AZ29" s="133"/>
      <c r="BA29" s="109">
        <f t="shared" si="1"/>
        <v>9</v>
      </c>
      <c r="BB29" s="109">
        <f t="shared" si="0"/>
        <v>8.5</v>
      </c>
      <c r="BC29" s="109">
        <f t="shared" si="0"/>
        <v>8</v>
      </c>
      <c r="BD29" s="109">
        <f t="shared" si="0"/>
        <v>16.5</v>
      </c>
      <c r="BE29" s="109">
        <f t="shared" si="0"/>
        <v>0.5</v>
      </c>
      <c r="BF29" s="109">
        <f t="shared" si="0"/>
        <v>1</v>
      </c>
      <c r="BG29" s="109">
        <f t="shared" si="0"/>
        <v>16.5</v>
      </c>
      <c r="BH29" s="113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</row>
    <row r="30" spans="1:71" s="20" customFormat="1" ht="15.75" thickBot="1">
      <c r="A30" s="215">
        <v>16</v>
      </c>
      <c r="B30" s="480">
        <v>321205651</v>
      </c>
      <c r="C30" s="481" t="s">
        <v>805</v>
      </c>
      <c r="D30" s="98">
        <v>6</v>
      </c>
      <c r="E30" s="98"/>
      <c r="F30" s="98">
        <v>2.5</v>
      </c>
      <c r="G30" s="98"/>
      <c r="H30" s="99"/>
      <c r="I30" s="99"/>
      <c r="J30" s="107"/>
      <c r="K30" s="98"/>
      <c r="L30" s="98">
        <v>3.5</v>
      </c>
      <c r="M30" s="98"/>
      <c r="N30" s="98">
        <v>2</v>
      </c>
      <c r="O30" s="89"/>
      <c r="P30" s="89"/>
      <c r="Q30" s="133"/>
      <c r="R30" s="474"/>
      <c r="S30" s="474"/>
      <c r="T30" s="470">
        <v>2</v>
      </c>
      <c r="U30" s="474">
        <v>2</v>
      </c>
      <c r="V30" s="89"/>
      <c r="W30" s="89"/>
      <c r="X30" s="133"/>
      <c r="Y30" s="84"/>
      <c r="Z30" s="89"/>
      <c r="AA30" s="89"/>
      <c r="AB30" s="90"/>
      <c r="AC30" s="90"/>
      <c r="AD30" s="90"/>
      <c r="AE30" s="474">
        <v>2</v>
      </c>
      <c r="AF30" s="132"/>
      <c r="AG30" s="90"/>
      <c r="AH30" s="90"/>
      <c r="AI30" s="90"/>
      <c r="AJ30" s="474">
        <v>0.5</v>
      </c>
      <c r="AK30" s="223">
        <v>1.5</v>
      </c>
      <c r="AL30" s="90"/>
      <c r="AM30" s="224"/>
      <c r="AN30" s="90"/>
      <c r="AO30" s="90"/>
      <c r="AP30" s="90"/>
      <c r="AQ30" s="90"/>
      <c r="AR30" s="90"/>
      <c r="AS30" s="223">
        <v>17</v>
      </c>
      <c r="AT30" s="482">
        <v>7.5</v>
      </c>
      <c r="AU30" s="223">
        <v>12</v>
      </c>
      <c r="AV30" s="223">
        <v>7.5</v>
      </c>
      <c r="AW30" s="223">
        <v>20</v>
      </c>
      <c r="AX30" s="132"/>
      <c r="AY30" s="90"/>
      <c r="AZ30" s="133"/>
      <c r="BA30" s="109">
        <f t="shared" si="1"/>
        <v>13.5</v>
      </c>
      <c r="BB30" s="109">
        <f t="shared" si="0"/>
        <v>15.5</v>
      </c>
      <c r="BC30" s="109">
        <f t="shared" si="0"/>
        <v>12</v>
      </c>
      <c r="BD30" s="109">
        <f t="shared" si="0"/>
        <v>24</v>
      </c>
      <c r="BE30" s="109">
        <f t="shared" si="0"/>
        <v>0.5</v>
      </c>
      <c r="BF30" s="109">
        <f t="shared" si="0"/>
        <v>1.5</v>
      </c>
      <c r="BG30" s="109">
        <f t="shared" si="0"/>
        <v>19</v>
      </c>
      <c r="BH30" s="113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</row>
    <row r="31" spans="1:71" s="20" customFormat="1" ht="16.5" thickTop="1" thickBot="1">
      <c r="A31" s="215">
        <v>17</v>
      </c>
      <c r="B31" s="480">
        <v>321205671</v>
      </c>
      <c r="C31" s="481" t="s">
        <v>806</v>
      </c>
      <c r="D31" s="98">
        <v>4.5</v>
      </c>
      <c r="E31" s="98"/>
      <c r="F31" s="98">
        <v>2</v>
      </c>
      <c r="G31" s="98"/>
      <c r="H31" s="99"/>
      <c r="I31" s="99"/>
      <c r="J31" s="217"/>
      <c r="K31" s="98"/>
      <c r="L31" s="98">
        <v>3.5</v>
      </c>
      <c r="M31" s="98"/>
      <c r="N31" s="98">
        <v>1.5</v>
      </c>
      <c r="O31" s="89"/>
      <c r="P31" s="89"/>
      <c r="Q31" s="133"/>
      <c r="R31" s="474"/>
      <c r="S31" s="474"/>
      <c r="T31" s="470">
        <v>2</v>
      </c>
      <c r="U31" s="474">
        <v>2</v>
      </c>
      <c r="V31" s="89"/>
      <c r="W31" s="89"/>
      <c r="X31" s="133"/>
      <c r="Y31" s="84"/>
      <c r="Z31" s="89"/>
      <c r="AA31" s="89"/>
      <c r="AB31" s="90"/>
      <c r="AC31" s="90"/>
      <c r="AD31" s="90"/>
      <c r="AE31" s="474">
        <v>2.5</v>
      </c>
      <c r="AF31" s="132"/>
      <c r="AG31" s="90"/>
      <c r="AH31" s="90"/>
      <c r="AI31" s="90"/>
      <c r="AJ31" s="474">
        <v>0.5</v>
      </c>
      <c r="AK31" s="223">
        <v>1.5</v>
      </c>
      <c r="AL31" s="90"/>
      <c r="AM31" s="224"/>
      <c r="AN31" s="90"/>
      <c r="AO31" s="90"/>
      <c r="AP31" s="90"/>
      <c r="AQ31" s="90"/>
      <c r="AR31" s="90"/>
      <c r="AS31" s="223">
        <v>14</v>
      </c>
      <c r="AT31" s="482">
        <v>5.5</v>
      </c>
      <c r="AU31" s="223">
        <v>7</v>
      </c>
      <c r="AV31" s="223">
        <v>6.5</v>
      </c>
      <c r="AW31" s="223">
        <v>12</v>
      </c>
      <c r="AX31" s="132"/>
      <c r="AY31" s="90"/>
      <c r="AZ31" s="133"/>
      <c r="BA31" s="109">
        <f t="shared" si="1"/>
        <v>10</v>
      </c>
      <c r="BB31" s="109">
        <f t="shared" si="1"/>
        <v>10.5</v>
      </c>
      <c r="BC31" s="109">
        <f t="shared" si="1"/>
        <v>10.5</v>
      </c>
      <c r="BD31" s="109">
        <f t="shared" si="1"/>
        <v>15.5</v>
      </c>
      <c r="BE31" s="109">
        <f t="shared" si="1"/>
        <v>0.5</v>
      </c>
      <c r="BF31" s="109">
        <f t="shared" si="1"/>
        <v>1.5</v>
      </c>
      <c r="BG31" s="109">
        <f t="shared" si="1"/>
        <v>16.5</v>
      </c>
      <c r="BH31" s="113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</row>
    <row r="32" spans="1:71" s="20" customFormat="1" ht="15.75" thickBot="1">
      <c r="A32" s="215">
        <v>18</v>
      </c>
      <c r="B32" s="480">
        <v>321205681</v>
      </c>
      <c r="C32" s="481" t="s">
        <v>807</v>
      </c>
      <c r="D32" s="98">
        <v>4.5</v>
      </c>
      <c r="E32" s="98"/>
      <c r="F32" s="98">
        <v>2.5</v>
      </c>
      <c r="G32" s="98"/>
      <c r="H32" s="90"/>
      <c r="I32" s="90"/>
      <c r="J32" s="133"/>
      <c r="K32" s="98"/>
      <c r="L32" s="98">
        <v>3.5</v>
      </c>
      <c r="M32" s="98"/>
      <c r="N32" s="98">
        <v>2.5</v>
      </c>
      <c r="O32" s="89"/>
      <c r="P32" s="89"/>
      <c r="Q32" s="133"/>
      <c r="R32" s="223"/>
      <c r="S32" s="223"/>
      <c r="T32" s="470">
        <v>2</v>
      </c>
      <c r="U32" s="223">
        <v>2</v>
      </c>
      <c r="V32" s="89"/>
      <c r="W32" s="89"/>
      <c r="X32" s="133"/>
      <c r="Y32" s="84"/>
      <c r="Z32" s="89"/>
      <c r="AA32" s="89"/>
      <c r="AB32" s="90"/>
      <c r="AC32" s="90"/>
      <c r="AD32" s="90"/>
      <c r="AE32" s="474">
        <v>2.5</v>
      </c>
      <c r="AF32" s="132"/>
      <c r="AG32" s="90"/>
      <c r="AH32" s="90"/>
      <c r="AI32" s="90"/>
      <c r="AJ32" s="474">
        <v>0.5</v>
      </c>
      <c r="AK32" s="223">
        <v>1.5</v>
      </c>
      <c r="AL32" s="90"/>
      <c r="AM32" s="224"/>
      <c r="AN32" s="90"/>
      <c r="AO32" s="90"/>
      <c r="AP32" s="90"/>
      <c r="AQ32" s="90"/>
      <c r="AR32" s="90"/>
      <c r="AS32" s="223">
        <v>15</v>
      </c>
      <c r="AT32" s="482">
        <v>1.5</v>
      </c>
      <c r="AU32" s="223">
        <v>4</v>
      </c>
      <c r="AV32" s="223">
        <v>8</v>
      </c>
      <c r="AW32" s="223">
        <v>12.5</v>
      </c>
      <c r="AX32" s="132"/>
      <c r="AY32" s="90"/>
      <c r="AZ32" s="133"/>
      <c r="BA32" s="109">
        <f t="shared" ref="BA32:BG40" si="5">AT32+AM32+AF32+Y32+R32+K32+D32</f>
        <v>6</v>
      </c>
      <c r="BB32" s="109">
        <f t="shared" si="5"/>
        <v>7.5</v>
      </c>
      <c r="BC32" s="109">
        <f t="shared" si="5"/>
        <v>12.5</v>
      </c>
      <c r="BD32" s="109">
        <f t="shared" si="5"/>
        <v>17</v>
      </c>
      <c r="BE32" s="109">
        <f t="shared" si="5"/>
        <v>0.5</v>
      </c>
      <c r="BF32" s="109">
        <f t="shared" si="5"/>
        <v>1.5</v>
      </c>
      <c r="BG32" s="109">
        <f t="shared" si="5"/>
        <v>17.5</v>
      </c>
      <c r="BH32" s="113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</row>
    <row r="33" spans="1:72" s="20" customFormat="1" ht="16.5" thickTop="1" thickBot="1">
      <c r="A33" s="215">
        <v>19</v>
      </c>
      <c r="B33" s="480">
        <v>322205843</v>
      </c>
      <c r="C33" s="481" t="s">
        <v>708</v>
      </c>
      <c r="D33" s="98">
        <v>6</v>
      </c>
      <c r="E33" s="98"/>
      <c r="F33" s="98">
        <v>3.5</v>
      </c>
      <c r="G33" s="98"/>
      <c r="H33" s="99"/>
      <c r="I33" s="99"/>
      <c r="J33" s="217"/>
      <c r="K33" s="98"/>
      <c r="L33" s="98">
        <v>4</v>
      </c>
      <c r="M33" s="98"/>
      <c r="N33" s="98">
        <v>5.5</v>
      </c>
      <c r="O33" s="89"/>
      <c r="P33" s="89"/>
      <c r="Q33" s="133"/>
      <c r="R33" s="474"/>
      <c r="S33" s="474"/>
      <c r="T33" s="470">
        <v>2</v>
      </c>
      <c r="U33" s="474">
        <v>2</v>
      </c>
      <c r="V33" s="89"/>
      <c r="W33" s="89"/>
      <c r="X33" s="133"/>
      <c r="Y33" s="84"/>
      <c r="Z33" s="89"/>
      <c r="AA33" s="89"/>
      <c r="AB33" s="90"/>
      <c r="AC33" s="90"/>
      <c r="AD33" s="90"/>
      <c r="AE33" s="474">
        <v>3</v>
      </c>
      <c r="AF33" s="132"/>
      <c r="AG33" s="90"/>
      <c r="AH33" s="90"/>
      <c r="AI33" s="90"/>
      <c r="AJ33" s="223">
        <v>1</v>
      </c>
      <c r="AK33" s="223">
        <v>2</v>
      </c>
      <c r="AL33" s="90"/>
      <c r="AM33" s="224"/>
      <c r="AN33" s="90"/>
      <c r="AO33" s="90"/>
      <c r="AP33" s="90"/>
      <c r="AQ33" s="90"/>
      <c r="AR33" s="90"/>
      <c r="AS33" s="223">
        <v>19</v>
      </c>
      <c r="AT33" s="482">
        <v>8</v>
      </c>
      <c r="AU33" s="223">
        <v>10.5</v>
      </c>
      <c r="AV33" s="223">
        <v>6.5</v>
      </c>
      <c r="AW33" s="223">
        <v>17</v>
      </c>
      <c r="AX33" s="132"/>
      <c r="AY33" s="90"/>
      <c r="AZ33" s="133"/>
      <c r="BA33" s="109">
        <f t="shared" si="5"/>
        <v>14</v>
      </c>
      <c r="BB33" s="109">
        <f t="shared" si="5"/>
        <v>14.5</v>
      </c>
      <c r="BC33" s="109">
        <f t="shared" si="5"/>
        <v>12</v>
      </c>
      <c r="BD33" s="109">
        <f t="shared" si="5"/>
        <v>24.5</v>
      </c>
      <c r="BE33" s="109">
        <f t="shared" si="5"/>
        <v>1</v>
      </c>
      <c r="BF33" s="109">
        <f t="shared" si="5"/>
        <v>2</v>
      </c>
      <c r="BG33" s="109">
        <f t="shared" si="5"/>
        <v>22</v>
      </c>
      <c r="BH33" s="113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</row>
    <row r="34" spans="1:72" s="20" customFormat="1" ht="16.5" thickTop="1" thickBot="1">
      <c r="A34" s="215">
        <v>20</v>
      </c>
      <c r="B34" s="480">
        <v>322206061</v>
      </c>
      <c r="C34" s="481" t="s">
        <v>477</v>
      </c>
      <c r="D34" s="98">
        <v>4.5</v>
      </c>
      <c r="E34" s="98"/>
      <c r="F34" s="98">
        <v>1</v>
      </c>
      <c r="G34" s="98"/>
      <c r="H34" s="99"/>
      <c r="I34" s="99"/>
      <c r="J34" s="217"/>
      <c r="K34" s="98"/>
      <c r="L34" s="98">
        <v>3.5</v>
      </c>
      <c r="M34" s="98"/>
      <c r="N34" s="98">
        <v>2.5</v>
      </c>
      <c r="O34" s="89"/>
      <c r="P34" s="89"/>
      <c r="Q34" s="133"/>
      <c r="R34" s="223"/>
      <c r="S34" s="223"/>
      <c r="T34" s="470">
        <v>2</v>
      </c>
      <c r="U34" s="223">
        <v>1.5</v>
      </c>
      <c r="V34" s="89"/>
      <c r="W34" s="89"/>
      <c r="X34" s="133"/>
      <c r="Y34" s="84"/>
      <c r="Z34" s="89"/>
      <c r="AA34" s="89"/>
      <c r="AB34" s="90"/>
      <c r="AC34" s="90"/>
      <c r="AD34" s="90"/>
      <c r="AE34" s="223">
        <v>1.5</v>
      </c>
      <c r="AF34" s="132"/>
      <c r="AG34" s="90"/>
      <c r="AH34" s="90"/>
      <c r="AI34" s="90"/>
      <c r="AJ34" s="223">
        <v>0.5</v>
      </c>
      <c r="AK34" s="223">
        <v>1.5</v>
      </c>
      <c r="AL34" s="90"/>
      <c r="AM34" s="224"/>
      <c r="AN34" s="90"/>
      <c r="AO34" s="90"/>
      <c r="AP34" s="90"/>
      <c r="AQ34" s="90"/>
      <c r="AR34" s="90"/>
      <c r="AS34" s="223">
        <v>13.5</v>
      </c>
      <c r="AT34" s="482">
        <v>2</v>
      </c>
      <c r="AU34" s="223">
        <v>8.5</v>
      </c>
      <c r="AV34" s="223">
        <v>3.5</v>
      </c>
      <c r="AW34" s="223">
        <v>7.5</v>
      </c>
      <c r="AX34" s="132"/>
      <c r="AY34" s="90"/>
      <c r="AZ34" s="133"/>
      <c r="BA34" s="109">
        <f t="shared" si="5"/>
        <v>6.5</v>
      </c>
      <c r="BB34" s="109">
        <f t="shared" si="5"/>
        <v>12</v>
      </c>
      <c r="BC34" s="109">
        <f t="shared" si="5"/>
        <v>6.5</v>
      </c>
      <c r="BD34" s="109">
        <f t="shared" si="5"/>
        <v>11.5</v>
      </c>
      <c r="BE34" s="109">
        <f t="shared" si="5"/>
        <v>0.5</v>
      </c>
      <c r="BF34" s="109">
        <f t="shared" si="5"/>
        <v>1.5</v>
      </c>
      <c r="BG34" s="109">
        <f t="shared" si="5"/>
        <v>15</v>
      </c>
      <c r="BH34" s="113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</row>
    <row r="35" spans="1:72" s="20" customFormat="1" ht="15.75" thickBot="1">
      <c r="A35" s="215">
        <v>21</v>
      </c>
      <c r="B35" s="480">
        <v>322206066</v>
      </c>
      <c r="C35" s="481" t="s">
        <v>687</v>
      </c>
      <c r="D35" s="98">
        <v>3.5</v>
      </c>
      <c r="E35" s="98"/>
      <c r="F35" s="98">
        <v>2</v>
      </c>
      <c r="G35" s="98"/>
      <c r="H35" s="90"/>
      <c r="I35" s="90"/>
      <c r="J35" s="133"/>
      <c r="K35" s="98"/>
      <c r="L35" s="98">
        <v>3.5</v>
      </c>
      <c r="M35" s="98"/>
      <c r="N35" s="98">
        <v>2</v>
      </c>
      <c r="O35" s="89"/>
      <c r="P35" s="89"/>
      <c r="Q35" s="133"/>
      <c r="R35" s="223"/>
      <c r="S35" s="223"/>
      <c r="T35" s="470">
        <v>2</v>
      </c>
      <c r="U35" s="223">
        <v>2</v>
      </c>
      <c r="V35" s="89"/>
      <c r="W35" s="89"/>
      <c r="X35" s="133"/>
      <c r="Y35" s="84"/>
      <c r="Z35" s="89"/>
      <c r="AA35" s="89"/>
      <c r="AB35" s="90"/>
      <c r="AC35" s="90"/>
      <c r="AD35" s="90"/>
      <c r="AE35" s="223">
        <v>2.5</v>
      </c>
      <c r="AF35" s="132"/>
      <c r="AG35" s="90"/>
      <c r="AH35" s="90"/>
      <c r="AI35" s="90"/>
      <c r="AJ35" s="223">
        <v>1</v>
      </c>
      <c r="AK35" s="223">
        <v>1.5</v>
      </c>
      <c r="AL35" s="90"/>
      <c r="AM35" s="224"/>
      <c r="AN35" s="90"/>
      <c r="AO35" s="90"/>
      <c r="AP35" s="90"/>
      <c r="AQ35" s="90"/>
      <c r="AR35" s="90"/>
      <c r="AS35" s="223">
        <v>14</v>
      </c>
      <c r="AT35" s="482">
        <v>5.5</v>
      </c>
      <c r="AU35" s="223">
        <v>8.5</v>
      </c>
      <c r="AV35" s="223">
        <v>2.5</v>
      </c>
      <c r="AW35" s="223">
        <v>12.5</v>
      </c>
      <c r="AX35" s="132"/>
      <c r="AY35" s="90"/>
      <c r="AZ35" s="133"/>
      <c r="BA35" s="109">
        <f t="shared" si="5"/>
        <v>9</v>
      </c>
      <c r="BB35" s="109">
        <f t="shared" si="5"/>
        <v>12</v>
      </c>
      <c r="BC35" s="109">
        <f t="shared" si="5"/>
        <v>6.5</v>
      </c>
      <c r="BD35" s="109">
        <f t="shared" si="5"/>
        <v>16.5</v>
      </c>
      <c r="BE35" s="109">
        <f t="shared" si="5"/>
        <v>1</v>
      </c>
      <c r="BF35" s="109">
        <f t="shared" si="5"/>
        <v>1.5</v>
      </c>
      <c r="BG35" s="109">
        <f t="shared" si="5"/>
        <v>16.5</v>
      </c>
      <c r="BH35" s="113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</row>
    <row r="36" spans="1:72" s="20" customFormat="1" ht="15.75" thickBot="1">
      <c r="A36" s="215">
        <v>22</v>
      </c>
      <c r="B36" s="480">
        <v>331202577</v>
      </c>
      <c r="C36" s="481" t="s">
        <v>711</v>
      </c>
      <c r="D36" s="98">
        <v>6</v>
      </c>
      <c r="E36" s="98"/>
      <c r="F36" s="98">
        <v>3.5</v>
      </c>
      <c r="G36" s="98"/>
      <c r="H36" s="90"/>
      <c r="I36" s="90"/>
      <c r="J36" s="133"/>
      <c r="K36" s="98"/>
      <c r="L36" s="98">
        <v>2.5</v>
      </c>
      <c r="M36" s="98"/>
      <c r="N36" s="98">
        <v>4.5</v>
      </c>
      <c r="O36" s="89"/>
      <c r="P36" s="89"/>
      <c r="Q36" s="133"/>
      <c r="R36" s="223"/>
      <c r="S36" s="223"/>
      <c r="T36" s="470">
        <v>2</v>
      </c>
      <c r="U36" s="223">
        <v>1.5</v>
      </c>
      <c r="V36" s="89"/>
      <c r="W36" s="89"/>
      <c r="X36" s="133"/>
      <c r="Y36" s="84"/>
      <c r="Z36" s="89"/>
      <c r="AA36" s="89"/>
      <c r="AB36" s="90"/>
      <c r="AC36" s="90"/>
      <c r="AD36" s="90"/>
      <c r="AE36" s="474">
        <v>2.5</v>
      </c>
      <c r="AF36" s="132"/>
      <c r="AG36" s="90"/>
      <c r="AH36" s="90"/>
      <c r="AI36" s="90"/>
      <c r="AJ36" s="223">
        <v>1</v>
      </c>
      <c r="AK36" s="223">
        <v>1.5</v>
      </c>
      <c r="AL36" s="90"/>
      <c r="AM36" s="224"/>
      <c r="AN36" s="90"/>
      <c r="AO36" s="90"/>
      <c r="AP36" s="90"/>
      <c r="AQ36" s="90"/>
      <c r="AR36" s="90"/>
      <c r="AS36" s="223">
        <v>17</v>
      </c>
      <c r="AT36" s="482">
        <v>5.5</v>
      </c>
      <c r="AU36" s="223">
        <v>9</v>
      </c>
      <c r="AV36" s="223">
        <v>4.5</v>
      </c>
      <c r="AW36" s="223">
        <v>14</v>
      </c>
      <c r="AX36" s="132"/>
      <c r="AY36" s="90"/>
      <c r="AZ36" s="133"/>
      <c r="BA36" s="109">
        <f t="shared" si="5"/>
        <v>11.5</v>
      </c>
      <c r="BB36" s="109">
        <f t="shared" si="5"/>
        <v>11.5</v>
      </c>
      <c r="BC36" s="109">
        <f t="shared" si="5"/>
        <v>10</v>
      </c>
      <c r="BD36" s="109">
        <f t="shared" si="5"/>
        <v>20</v>
      </c>
      <c r="BE36" s="109">
        <f t="shared" si="5"/>
        <v>1</v>
      </c>
      <c r="BF36" s="109">
        <f t="shared" si="5"/>
        <v>1.5</v>
      </c>
      <c r="BG36" s="109">
        <f t="shared" si="5"/>
        <v>19.5</v>
      </c>
      <c r="BH36" s="113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</row>
    <row r="37" spans="1:72" s="20" customFormat="1" ht="15.75" thickBot="1">
      <c r="A37" s="215">
        <v>23</v>
      </c>
      <c r="B37" s="480">
        <v>331202631</v>
      </c>
      <c r="C37" s="481" t="s">
        <v>808</v>
      </c>
      <c r="D37" s="98">
        <v>5.5</v>
      </c>
      <c r="E37" s="98"/>
      <c r="F37" s="98">
        <v>4</v>
      </c>
      <c r="G37" s="98"/>
      <c r="H37" s="90"/>
      <c r="I37" s="90"/>
      <c r="J37" s="133"/>
      <c r="K37" s="98"/>
      <c r="L37" s="98">
        <v>4</v>
      </c>
      <c r="M37" s="98"/>
      <c r="N37" s="98">
        <v>5.5</v>
      </c>
      <c r="O37" s="89"/>
      <c r="P37" s="89"/>
      <c r="Q37" s="133"/>
      <c r="R37" s="474"/>
      <c r="S37" s="474"/>
      <c r="T37" s="470">
        <v>2</v>
      </c>
      <c r="U37" s="474">
        <v>2</v>
      </c>
      <c r="V37" s="89"/>
      <c r="W37" s="89"/>
      <c r="X37" s="133"/>
      <c r="Y37" s="84"/>
      <c r="Z37" s="89"/>
      <c r="AA37" s="89"/>
      <c r="AB37" s="90"/>
      <c r="AC37" s="90"/>
      <c r="AD37" s="90"/>
      <c r="AE37" s="474">
        <v>3</v>
      </c>
      <c r="AF37" s="132"/>
      <c r="AG37" s="90"/>
      <c r="AH37" s="90"/>
      <c r="AI37" s="90"/>
      <c r="AJ37" s="474">
        <v>1</v>
      </c>
      <c r="AK37" s="223">
        <v>2</v>
      </c>
      <c r="AL37" s="90"/>
      <c r="AM37" s="224"/>
      <c r="AN37" s="90"/>
      <c r="AO37" s="90"/>
      <c r="AP37" s="90"/>
      <c r="AQ37" s="90"/>
      <c r="AR37" s="90"/>
      <c r="AS37" s="223">
        <v>19</v>
      </c>
      <c r="AT37" s="482">
        <v>8</v>
      </c>
      <c r="AU37" s="223">
        <v>11</v>
      </c>
      <c r="AV37" s="223">
        <v>9</v>
      </c>
      <c r="AW37" s="223">
        <v>19</v>
      </c>
      <c r="AX37" s="132"/>
      <c r="AY37" s="90"/>
      <c r="AZ37" s="133"/>
      <c r="BA37" s="109">
        <f t="shared" si="5"/>
        <v>13.5</v>
      </c>
      <c r="BB37" s="109">
        <f t="shared" si="5"/>
        <v>15</v>
      </c>
      <c r="BC37" s="109">
        <f t="shared" si="5"/>
        <v>15</v>
      </c>
      <c r="BD37" s="109">
        <f t="shared" si="5"/>
        <v>26.5</v>
      </c>
      <c r="BE37" s="109">
        <f t="shared" si="5"/>
        <v>1</v>
      </c>
      <c r="BF37" s="109">
        <f t="shared" si="5"/>
        <v>2</v>
      </c>
      <c r="BG37" s="109">
        <f t="shared" si="5"/>
        <v>22</v>
      </c>
      <c r="BH37" s="113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</row>
    <row r="38" spans="1:72" s="20" customFormat="1" ht="15.75" thickBot="1">
      <c r="A38" s="215">
        <v>24</v>
      </c>
      <c r="B38" s="480">
        <v>331203052</v>
      </c>
      <c r="C38" s="481" t="s">
        <v>482</v>
      </c>
      <c r="D38" s="98">
        <v>4.5</v>
      </c>
      <c r="E38" s="98"/>
      <c r="F38" s="98">
        <v>2</v>
      </c>
      <c r="G38" s="98"/>
      <c r="H38" s="90"/>
      <c r="I38" s="90"/>
      <c r="J38" s="133"/>
      <c r="K38" s="98"/>
      <c r="L38" s="98">
        <v>2</v>
      </c>
      <c r="M38" s="98"/>
      <c r="N38" s="98">
        <v>5</v>
      </c>
      <c r="O38" s="89"/>
      <c r="P38" s="89"/>
      <c r="Q38" s="133"/>
      <c r="R38" s="474"/>
      <c r="S38" s="474"/>
      <c r="T38" s="470">
        <v>2</v>
      </c>
      <c r="U38" s="474">
        <v>1.5</v>
      </c>
      <c r="V38" s="89"/>
      <c r="W38" s="89"/>
      <c r="X38" s="133"/>
      <c r="Y38" s="84"/>
      <c r="Z38" s="89"/>
      <c r="AA38" s="89"/>
      <c r="AB38" s="90"/>
      <c r="AC38" s="90"/>
      <c r="AD38" s="90"/>
      <c r="AE38" s="474">
        <v>3</v>
      </c>
      <c r="AF38" s="132"/>
      <c r="AG38" s="90"/>
      <c r="AH38" s="90"/>
      <c r="AI38" s="90"/>
      <c r="AJ38" s="474">
        <v>0.5</v>
      </c>
      <c r="AK38" s="223">
        <v>1.5</v>
      </c>
      <c r="AL38" s="90"/>
      <c r="AM38" s="224"/>
      <c r="AN38" s="90"/>
      <c r="AO38" s="90"/>
      <c r="AP38" s="90"/>
      <c r="AQ38" s="90"/>
      <c r="AR38" s="90"/>
      <c r="AS38" s="223">
        <v>13</v>
      </c>
      <c r="AT38" s="482">
        <v>5.5</v>
      </c>
      <c r="AU38" s="223">
        <v>7.5</v>
      </c>
      <c r="AV38" s="223">
        <v>3</v>
      </c>
      <c r="AW38" s="223">
        <v>9</v>
      </c>
      <c r="AX38" s="132"/>
      <c r="AY38" s="90"/>
      <c r="AZ38" s="133"/>
      <c r="BA38" s="109">
        <f t="shared" si="5"/>
        <v>10</v>
      </c>
      <c r="BB38" s="109">
        <f t="shared" si="5"/>
        <v>9.5</v>
      </c>
      <c r="BC38" s="109">
        <f t="shared" si="5"/>
        <v>7</v>
      </c>
      <c r="BD38" s="109">
        <f t="shared" si="5"/>
        <v>15.5</v>
      </c>
      <c r="BE38" s="109">
        <f t="shared" si="5"/>
        <v>0.5</v>
      </c>
      <c r="BF38" s="109">
        <f t="shared" si="5"/>
        <v>1.5</v>
      </c>
      <c r="BG38" s="109">
        <f t="shared" si="5"/>
        <v>16</v>
      </c>
      <c r="BH38" s="113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</row>
    <row r="39" spans="1:72" s="20" customFormat="1" ht="16.5" thickTop="1" thickBot="1">
      <c r="A39" s="215">
        <v>25</v>
      </c>
      <c r="B39" s="480">
        <v>331203769</v>
      </c>
      <c r="C39" s="481" t="s">
        <v>809</v>
      </c>
      <c r="D39" s="98">
        <v>5.5</v>
      </c>
      <c r="E39" s="98"/>
      <c r="F39" s="98">
        <v>3</v>
      </c>
      <c r="G39" s="98"/>
      <c r="H39" s="99"/>
      <c r="I39" s="99"/>
      <c r="J39" s="217"/>
      <c r="K39" s="98"/>
      <c r="L39" s="98">
        <v>4</v>
      </c>
      <c r="M39" s="98"/>
      <c r="N39" s="98">
        <v>5</v>
      </c>
      <c r="O39" s="89"/>
      <c r="P39" s="89"/>
      <c r="Q39" s="133"/>
      <c r="R39" s="223"/>
      <c r="S39" s="223"/>
      <c r="T39" s="470">
        <v>2</v>
      </c>
      <c r="U39" s="223">
        <v>2</v>
      </c>
      <c r="V39" s="89"/>
      <c r="W39" s="89"/>
      <c r="X39" s="133"/>
      <c r="Y39" s="84"/>
      <c r="Z39" s="89"/>
      <c r="AA39" s="89"/>
      <c r="AB39" s="90"/>
      <c r="AC39" s="90"/>
      <c r="AD39" s="90"/>
      <c r="AE39" s="223">
        <v>3</v>
      </c>
      <c r="AF39" s="132"/>
      <c r="AG39" s="90"/>
      <c r="AH39" s="90"/>
      <c r="AI39" s="90"/>
      <c r="AJ39" s="223">
        <v>0.5</v>
      </c>
      <c r="AK39" s="223">
        <v>2</v>
      </c>
      <c r="AL39" s="90"/>
      <c r="AM39" s="224"/>
      <c r="AN39" s="90"/>
      <c r="AO39" s="90"/>
      <c r="AP39" s="90"/>
      <c r="AQ39" s="90"/>
      <c r="AR39" s="90"/>
      <c r="AS39" s="223">
        <v>18</v>
      </c>
      <c r="AT39" s="482">
        <v>7</v>
      </c>
      <c r="AU39" s="223">
        <v>10</v>
      </c>
      <c r="AV39" s="223">
        <v>3.5</v>
      </c>
      <c r="AW39" s="223">
        <v>12.5</v>
      </c>
      <c r="AX39" s="132"/>
      <c r="AY39" s="90"/>
      <c r="AZ39" s="133"/>
      <c r="BA39" s="109">
        <f t="shared" si="5"/>
        <v>12.5</v>
      </c>
      <c r="BB39" s="109">
        <f t="shared" si="5"/>
        <v>14</v>
      </c>
      <c r="BC39" s="109">
        <f t="shared" si="5"/>
        <v>8.5</v>
      </c>
      <c r="BD39" s="109">
        <f t="shared" si="5"/>
        <v>19.5</v>
      </c>
      <c r="BE39" s="109">
        <f t="shared" si="5"/>
        <v>0.5</v>
      </c>
      <c r="BF39" s="109">
        <f t="shared" si="5"/>
        <v>2</v>
      </c>
      <c r="BG39" s="109">
        <f t="shared" si="5"/>
        <v>21</v>
      </c>
      <c r="BH39" s="113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</row>
    <row r="40" spans="1:72" s="20" customFormat="1" ht="15.75" thickBot="1">
      <c r="A40" s="215">
        <v>26</v>
      </c>
      <c r="B40" s="480">
        <v>332211498</v>
      </c>
      <c r="C40" s="481" t="s">
        <v>810</v>
      </c>
      <c r="D40" s="98">
        <v>5.5</v>
      </c>
      <c r="E40" s="98"/>
      <c r="F40" s="98">
        <v>3.5</v>
      </c>
      <c r="G40" s="98"/>
      <c r="H40" s="90"/>
      <c r="I40" s="90"/>
      <c r="J40" s="133"/>
      <c r="K40" s="98"/>
      <c r="L40" s="98">
        <v>2.5</v>
      </c>
      <c r="M40" s="98"/>
      <c r="N40" s="98">
        <v>3.5</v>
      </c>
      <c r="O40" s="89"/>
      <c r="P40" s="89"/>
      <c r="Q40" s="133"/>
      <c r="R40" s="474"/>
      <c r="S40" s="474"/>
      <c r="T40" s="470">
        <v>1</v>
      </c>
      <c r="U40" s="474">
        <v>2</v>
      </c>
      <c r="V40" s="89"/>
      <c r="W40" s="89"/>
      <c r="X40" s="133"/>
      <c r="Y40" s="84"/>
      <c r="Z40" s="89"/>
      <c r="AA40" s="89"/>
      <c r="AB40" s="90"/>
      <c r="AC40" s="90"/>
      <c r="AD40" s="90"/>
      <c r="AE40" s="474">
        <v>2</v>
      </c>
      <c r="AF40" s="132"/>
      <c r="AG40" s="90"/>
      <c r="AH40" s="90"/>
      <c r="AI40" s="90"/>
      <c r="AJ40" s="474">
        <v>0.5</v>
      </c>
      <c r="AK40" s="223">
        <v>1</v>
      </c>
      <c r="AL40" s="90"/>
      <c r="AM40" s="224"/>
      <c r="AN40" s="90"/>
      <c r="AO40" s="90"/>
      <c r="AP40" s="90"/>
      <c r="AQ40" s="90"/>
      <c r="AR40" s="90"/>
      <c r="AS40" s="223">
        <v>11</v>
      </c>
      <c r="AT40" s="482">
        <v>6</v>
      </c>
      <c r="AU40" s="223">
        <v>9.5</v>
      </c>
      <c r="AV40" s="223">
        <v>3.5</v>
      </c>
      <c r="AW40" s="223">
        <v>14</v>
      </c>
      <c r="AX40" s="132"/>
      <c r="AY40" s="90"/>
      <c r="AZ40" s="133"/>
      <c r="BA40" s="109">
        <f t="shared" si="5"/>
        <v>11.5</v>
      </c>
      <c r="BB40" s="109">
        <f t="shared" si="5"/>
        <v>12</v>
      </c>
      <c r="BC40" s="109">
        <f t="shared" si="5"/>
        <v>8</v>
      </c>
      <c r="BD40" s="109">
        <f t="shared" si="5"/>
        <v>19.5</v>
      </c>
      <c r="BE40" s="109">
        <f t="shared" si="5"/>
        <v>0.5</v>
      </c>
      <c r="BF40" s="109">
        <f t="shared" si="5"/>
        <v>1</v>
      </c>
      <c r="BG40" s="109">
        <f t="shared" si="5"/>
        <v>13</v>
      </c>
      <c r="BH40" s="113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</row>
    <row r="41" spans="1:72" s="20" customFormat="1" ht="14.25" thickTop="1" thickBot="1">
      <c r="A41" s="700" t="s">
        <v>115</v>
      </c>
      <c r="B41" s="701"/>
      <c r="C41" s="702"/>
      <c r="D41" s="187">
        <f t="shared" ref="D41:AI41" si="6">(SUM(D15:D40))/$BO$10</f>
        <v>4.8269230769230766</v>
      </c>
      <c r="E41" s="187">
        <f t="shared" si="6"/>
        <v>0</v>
      </c>
      <c r="F41" s="187">
        <f t="shared" si="6"/>
        <v>2.6346153846153846</v>
      </c>
      <c r="G41" s="187">
        <f t="shared" si="6"/>
        <v>0</v>
      </c>
      <c r="H41" s="187">
        <f t="shared" si="6"/>
        <v>0</v>
      </c>
      <c r="I41" s="187">
        <f t="shared" si="6"/>
        <v>0</v>
      </c>
      <c r="J41" s="187">
        <f t="shared" si="6"/>
        <v>0</v>
      </c>
      <c r="K41" s="188">
        <f t="shared" si="6"/>
        <v>0</v>
      </c>
      <c r="L41" s="188">
        <f t="shared" si="6"/>
        <v>3.2884615384615383</v>
      </c>
      <c r="M41" s="188">
        <f t="shared" si="6"/>
        <v>0</v>
      </c>
      <c r="N41" s="188">
        <f t="shared" si="6"/>
        <v>3.5384615384615383</v>
      </c>
      <c r="O41" s="188">
        <f t="shared" si="6"/>
        <v>0</v>
      </c>
      <c r="P41" s="188">
        <f t="shared" si="6"/>
        <v>0</v>
      </c>
      <c r="Q41" s="188">
        <f t="shared" si="6"/>
        <v>0</v>
      </c>
      <c r="R41" s="483">
        <f t="shared" si="6"/>
        <v>0</v>
      </c>
      <c r="S41" s="483">
        <f t="shared" si="6"/>
        <v>0</v>
      </c>
      <c r="T41" s="483">
        <f t="shared" si="6"/>
        <v>1.9423076923076923</v>
      </c>
      <c r="U41" s="483">
        <f t="shared" si="6"/>
        <v>1.8653846153846154</v>
      </c>
      <c r="V41" s="188">
        <f t="shared" si="6"/>
        <v>0</v>
      </c>
      <c r="W41" s="188">
        <f t="shared" si="6"/>
        <v>0</v>
      </c>
      <c r="X41" s="188">
        <f t="shared" si="6"/>
        <v>0</v>
      </c>
      <c r="Y41" s="188">
        <f t="shared" si="6"/>
        <v>0</v>
      </c>
      <c r="Z41" s="188">
        <f t="shared" si="6"/>
        <v>0</v>
      </c>
      <c r="AA41" s="188">
        <f t="shared" si="6"/>
        <v>0</v>
      </c>
      <c r="AB41" s="188">
        <f t="shared" si="6"/>
        <v>0</v>
      </c>
      <c r="AC41" s="188">
        <f t="shared" si="6"/>
        <v>0</v>
      </c>
      <c r="AD41" s="188">
        <f t="shared" si="6"/>
        <v>0</v>
      </c>
      <c r="AE41" s="483">
        <f t="shared" si="6"/>
        <v>2.4423076923076925</v>
      </c>
      <c r="AF41" s="188">
        <f t="shared" si="6"/>
        <v>0</v>
      </c>
      <c r="AG41" s="188">
        <f t="shared" si="6"/>
        <v>0</v>
      </c>
      <c r="AH41" s="188">
        <f t="shared" si="6"/>
        <v>0</v>
      </c>
      <c r="AI41" s="188">
        <f t="shared" si="6"/>
        <v>0</v>
      </c>
      <c r="AJ41" s="483">
        <f t="shared" ref="AJ41:BG41" si="7">(SUM(AJ15:AJ40))/$BO$10</f>
        <v>0.76923076923076927</v>
      </c>
      <c r="AK41" s="483">
        <f t="shared" si="7"/>
        <v>1.5192307692307692</v>
      </c>
      <c r="AL41" s="188">
        <f t="shared" si="7"/>
        <v>0</v>
      </c>
      <c r="AM41" s="188">
        <f t="shared" si="7"/>
        <v>0</v>
      </c>
      <c r="AN41" s="188">
        <f t="shared" si="7"/>
        <v>0</v>
      </c>
      <c r="AO41" s="188">
        <f t="shared" si="7"/>
        <v>0</v>
      </c>
      <c r="AP41" s="188">
        <f t="shared" si="7"/>
        <v>0</v>
      </c>
      <c r="AQ41" s="188">
        <f t="shared" si="7"/>
        <v>0</v>
      </c>
      <c r="AR41" s="188">
        <f t="shared" si="7"/>
        <v>0</v>
      </c>
      <c r="AS41" s="483">
        <f t="shared" si="7"/>
        <v>16.403846153846153</v>
      </c>
      <c r="AT41" s="484">
        <f t="shared" si="7"/>
        <v>6.2884615384615383</v>
      </c>
      <c r="AU41" s="483">
        <f t="shared" si="7"/>
        <v>8.6730769230769234</v>
      </c>
      <c r="AV41" s="483">
        <f t="shared" si="7"/>
        <v>6.365384615384615</v>
      </c>
      <c r="AW41" s="483">
        <f t="shared" si="7"/>
        <v>14.923076923076923</v>
      </c>
      <c r="AX41" s="188">
        <f t="shared" si="7"/>
        <v>0</v>
      </c>
      <c r="AY41" s="188">
        <f t="shared" si="7"/>
        <v>0</v>
      </c>
      <c r="AZ41" s="188">
        <f t="shared" si="7"/>
        <v>0</v>
      </c>
      <c r="BA41" s="190">
        <f t="shared" si="7"/>
        <v>11.115384615384615</v>
      </c>
      <c r="BB41" s="190">
        <f t="shared" si="7"/>
        <v>11.961538461538462</v>
      </c>
      <c r="BC41" s="190">
        <f t="shared" si="7"/>
        <v>10.942307692307692</v>
      </c>
      <c r="BD41" s="190">
        <f t="shared" si="7"/>
        <v>20.326923076923077</v>
      </c>
      <c r="BE41" s="190">
        <f t="shared" si="7"/>
        <v>0.76923076923076927</v>
      </c>
      <c r="BF41" s="190">
        <f t="shared" si="7"/>
        <v>1.5192307692307692</v>
      </c>
      <c r="BG41" s="190">
        <f t="shared" si="7"/>
        <v>18.846153846153847</v>
      </c>
      <c r="BH41" s="113"/>
      <c r="BI41" s="677"/>
      <c r="BJ41" s="678"/>
      <c r="BK41" s="678"/>
      <c r="BL41" s="678"/>
      <c r="BM41" s="678"/>
      <c r="BN41" s="678"/>
      <c r="BO41" s="678"/>
      <c r="BP41" s="678"/>
      <c r="BQ41" s="678"/>
      <c r="BR41" s="678"/>
      <c r="BS41" s="679"/>
    </row>
    <row r="42" spans="1:72" s="20" customFormat="1" ht="14.25" thickTop="1" thickBot="1">
      <c r="A42" s="703" t="s">
        <v>116</v>
      </c>
      <c r="B42" s="704"/>
      <c r="C42" s="705"/>
      <c r="D42" s="191">
        <f t="shared" ref="D42:J42" si="8">D41/BK19</f>
        <v>0.8044871794871794</v>
      </c>
      <c r="E42" s="191" t="e">
        <f t="shared" si="8"/>
        <v>#DIV/0!</v>
      </c>
      <c r="F42" s="191">
        <f t="shared" si="8"/>
        <v>0.65865384615384615</v>
      </c>
      <c r="G42" s="191" t="e">
        <f t="shared" si="8"/>
        <v>#DIV/0!</v>
      </c>
      <c r="H42" s="191" t="e">
        <f t="shared" si="8"/>
        <v>#DIV/0!</v>
      </c>
      <c r="I42" s="191" t="e">
        <f t="shared" si="8"/>
        <v>#DIV/0!</v>
      </c>
      <c r="J42" s="191" t="e">
        <f t="shared" si="8"/>
        <v>#DIV/0!</v>
      </c>
      <c r="K42" s="191" t="e">
        <f t="shared" ref="K42:Q42" si="9">K41/BK20</f>
        <v>#DIV/0!</v>
      </c>
      <c r="L42" s="191">
        <f t="shared" si="9"/>
        <v>0.82211538461538458</v>
      </c>
      <c r="M42" s="191" t="e">
        <f t="shared" si="9"/>
        <v>#DIV/0!</v>
      </c>
      <c r="N42" s="191">
        <f t="shared" si="9"/>
        <v>0.58974358974358976</v>
      </c>
      <c r="O42" s="191" t="e">
        <f t="shared" si="9"/>
        <v>#DIV/0!</v>
      </c>
      <c r="P42" s="191" t="e">
        <f t="shared" si="9"/>
        <v>#DIV/0!</v>
      </c>
      <c r="Q42" s="191" t="e">
        <f t="shared" si="9"/>
        <v>#DIV/0!</v>
      </c>
      <c r="R42" s="485" t="e">
        <f t="shared" ref="R42:X42" si="10">R41/BK16</f>
        <v>#DIV/0!</v>
      </c>
      <c r="S42" s="485" t="e">
        <f t="shared" si="10"/>
        <v>#DIV/0!</v>
      </c>
      <c r="T42" s="485">
        <f t="shared" si="10"/>
        <v>1.2948717948717949</v>
      </c>
      <c r="U42" s="485">
        <f t="shared" si="10"/>
        <v>0.93269230769230771</v>
      </c>
      <c r="V42" s="191" t="e">
        <f t="shared" si="10"/>
        <v>#DIV/0!</v>
      </c>
      <c r="W42" s="191" t="e">
        <f t="shared" si="10"/>
        <v>#DIV/0!</v>
      </c>
      <c r="X42" s="191" t="e">
        <f t="shared" si="10"/>
        <v>#DIV/0!</v>
      </c>
      <c r="Y42" s="192" t="e">
        <f t="shared" ref="Y42:AE42" si="11">Y41/BK17</f>
        <v>#DIV/0!</v>
      </c>
      <c r="Z42" s="192" t="e">
        <f t="shared" si="11"/>
        <v>#DIV/0!</v>
      </c>
      <c r="AA42" s="192" t="e">
        <f t="shared" si="11"/>
        <v>#DIV/0!</v>
      </c>
      <c r="AB42" s="192" t="e">
        <f t="shared" si="11"/>
        <v>#DIV/0!</v>
      </c>
      <c r="AC42" s="192" t="e">
        <f t="shared" si="11"/>
        <v>#DIV/0!</v>
      </c>
      <c r="AD42" s="192" t="e">
        <f t="shared" si="11"/>
        <v>#DIV/0!</v>
      </c>
      <c r="AE42" s="486">
        <f t="shared" si="11"/>
        <v>0.81410256410256421</v>
      </c>
      <c r="AF42" s="193" t="e">
        <f t="shared" ref="AF42:AL42" si="12">AF41/BK18</f>
        <v>#DIV/0!</v>
      </c>
      <c r="AG42" s="193" t="e">
        <f t="shared" si="12"/>
        <v>#DIV/0!</v>
      </c>
      <c r="AH42" s="193" t="e">
        <f t="shared" si="12"/>
        <v>#DIV/0!</v>
      </c>
      <c r="AI42" s="193" t="e">
        <f t="shared" si="12"/>
        <v>#DIV/0!</v>
      </c>
      <c r="AJ42" s="487">
        <f t="shared" si="12"/>
        <v>0.76923076923076927</v>
      </c>
      <c r="AK42" s="487">
        <f t="shared" si="12"/>
        <v>0.75961538461538458</v>
      </c>
      <c r="AL42" s="193" t="e">
        <f t="shared" si="12"/>
        <v>#DIV/0!</v>
      </c>
      <c r="AM42" s="194" t="e">
        <f t="shared" ref="AM42:AS42" si="13">AM41/BK21</f>
        <v>#DIV/0!</v>
      </c>
      <c r="AN42" s="194" t="e">
        <f t="shared" si="13"/>
        <v>#DIV/0!</v>
      </c>
      <c r="AO42" s="194" t="e">
        <f t="shared" si="13"/>
        <v>#DIV/0!</v>
      </c>
      <c r="AP42" s="194" t="e">
        <f t="shared" si="13"/>
        <v>#DIV/0!</v>
      </c>
      <c r="AQ42" s="194" t="e">
        <f t="shared" si="13"/>
        <v>#DIV/0!</v>
      </c>
      <c r="AR42" s="194" t="e">
        <f t="shared" si="13"/>
        <v>#DIV/0!</v>
      </c>
      <c r="AS42" s="488">
        <f t="shared" si="13"/>
        <v>0.82019230769230766</v>
      </c>
      <c r="AT42" s="489">
        <f t="shared" ref="AT42:AZ42" si="14">AT41/BK22</f>
        <v>0.78605769230769229</v>
      </c>
      <c r="AU42" s="490">
        <f t="shared" si="14"/>
        <v>0.72275641025641024</v>
      </c>
      <c r="AV42" s="490">
        <f t="shared" si="14"/>
        <v>0.6365384615384615</v>
      </c>
      <c r="AW42" s="490">
        <f t="shared" si="14"/>
        <v>0.74615384615384617</v>
      </c>
      <c r="AX42" s="195" t="e">
        <f t="shared" si="14"/>
        <v>#DIV/0!</v>
      </c>
      <c r="AY42" s="195" t="e">
        <f t="shared" si="14"/>
        <v>#DIV/0!</v>
      </c>
      <c r="AZ42" s="195" t="e">
        <f t="shared" si="14"/>
        <v>#DIV/0!</v>
      </c>
      <c r="BA42" s="196">
        <f t="shared" ref="BA42:BG42" si="15">BA41/BK24</f>
        <v>0.79395604395604391</v>
      </c>
      <c r="BB42" s="196">
        <f t="shared" si="15"/>
        <v>0.74759615384615385</v>
      </c>
      <c r="BC42" s="196">
        <f t="shared" si="15"/>
        <v>0.705955334987593</v>
      </c>
      <c r="BD42" s="196">
        <f t="shared" si="15"/>
        <v>0.72596153846153844</v>
      </c>
      <c r="BE42" s="196">
        <f t="shared" si="15"/>
        <v>0.76923076923076927</v>
      </c>
      <c r="BF42" s="196">
        <f t="shared" si="15"/>
        <v>0.75961538461538458</v>
      </c>
      <c r="BG42" s="196">
        <f t="shared" si="15"/>
        <v>0.8193979933110368</v>
      </c>
      <c r="BH42" s="197"/>
      <c r="BI42" s="680"/>
      <c r="BJ42" s="681"/>
      <c r="BK42" s="681"/>
      <c r="BL42" s="681"/>
      <c r="BM42" s="681"/>
      <c r="BN42" s="681"/>
      <c r="BO42" s="681"/>
      <c r="BP42" s="681"/>
      <c r="BQ42" s="681"/>
      <c r="BR42" s="681"/>
      <c r="BS42" s="682"/>
    </row>
    <row r="43" spans="1:72" s="20" customFormat="1" ht="13.5" thickTop="1">
      <c r="B43" s="198"/>
      <c r="L43" s="199"/>
      <c r="R43" s="448"/>
      <c r="S43" s="448"/>
      <c r="T43" s="448"/>
      <c r="U43" s="448"/>
      <c r="AE43" s="448"/>
      <c r="AJ43" s="448"/>
      <c r="AK43" s="448"/>
      <c r="AS43" s="448"/>
      <c r="AT43" s="449"/>
      <c r="AU43" s="448"/>
      <c r="AV43" s="448"/>
      <c r="AW43" s="448"/>
      <c r="BA43" s="200"/>
      <c r="BC43" s="201"/>
      <c r="BE43" s="201"/>
      <c r="BF43" s="201"/>
      <c r="BG43" s="201"/>
    </row>
    <row r="44" spans="1:72" s="20" customFormat="1" ht="12.75">
      <c r="A44" s="706" t="s">
        <v>654</v>
      </c>
      <c r="B44" s="706"/>
      <c r="C44" s="707"/>
      <c r="D44" s="707"/>
      <c r="E44" s="707"/>
      <c r="F44" s="707"/>
      <c r="G44" s="707"/>
      <c r="H44" s="606"/>
      <c r="I44" s="6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6"/>
      <c r="W44" s="706"/>
      <c r="X44" s="706"/>
      <c r="Z44" s="204"/>
      <c r="AA44" s="709" t="s">
        <v>201</v>
      </c>
      <c r="AB44" s="709"/>
      <c r="AC44" s="709"/>
      <c r="AD44" s="709"/>
      <c r="AE44" s="709"/>
      <c r="AF44" s="709"/>
      <c r="AG44" s="709"/>
      <c r="AH44" s="709"/>
      <c r="AI44" s="709"/>
      <c r="AJ44" s="709"/>
      <c r="AK44" s="709"/>
      <c r="AL44" s="709"/>
      <c r="AM44" s="709"/>
      <c r="AN44" s="709"/>
      <c r="AO44" s="709"/>
      <c r="AP44" s="709"/>
      <c r="AQ44" s="709"/>
      <c r="AR44" s="709"/>
      <c r="AS44" s="709"/>
      <c r="AT44" s="709"/>
      <c r="AU44" s="709"/>
      <c r="AV44" s="709"/>
      <c r="AW44" s="709"/>
      <c r="AX44" s="709"/>
      <c r="AY44" s="709"/>
      <c r="AZ44" s="709"/>
      <c r="BA44" s="709"/>
      <c r="BB44" s="709"/>
      <c r="BC44" s="709"/>
      <c r="BD44" s="709"/>
      <c r="BE44" s="709"/>
      <c r="BF44" s="709"/>
      <c r="BG44" s="709"/>
      <c r="BH44" s="708"/>
      <c r="BI44" s="708"/>
      <c r="BJ44" s="708"/>
      <c r="BK44" s="708"/>
      <c r="BL44" s="708"/>
      <c r="BM44" s="708"/>
      <c r="BN44" s="708"/>
      <c r="BO44" s="604"/>
      <c r="BP44" s="706" t="s">
        <v>120</v>
      </c>
      <c r="BQ44" s="706"/>
      <c r="BR44" s="706"/>
      <c r="BS44" s="706"/>
    </row>
    <row r="45" spans="1:72" s="20" customFormat="1" ht="12.75">
      <c r="B45" s="198"/>
      <c r="R45" s="448"/>
      <c r="S45" s="448"/>
      <c r="T45" s="448"/>
      <c r="U45" s="448"/>
      <c r="AE45" s="448"/>
      <c r="AJ45" s="448"/>
      <c r="AK45" s="448"/>
      <c r="AS45" s="448"/>
      <c r="AT45" s="449"/>
      <c r="AU45" s="448"/>
      <c r="AV45" s="448"/>
      <c r="AW45" s="448"/>
    </row>
    <row r="46" spans="1:72" s="20" customFormat="1" ht="12.75">
      <c r="B46" s="605" t="s">
        <v>655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AE46" s="710" t="s">
        <v>202</v>
      </c>
      <c r="AF46" s="710"/>
      <c r="AG46" s="710"/>
      <c r="AH46" s="710"/>
      <c r="AI46" s="710"/>
      <c r="AJ46" s="710"/>
      <c r="AK46" s="710"/>
      <c r="AL46" s="710"/>
      <c r="AM46" s="710"/>
      <c r="AN46" s="710"/>
      <c r="AO46" s="710"/>
      <c r="AP46" s="710"/>
      <c r="AQ46" s="710"/>
      <c r="AR46" s="710"/>
      <c r="AS46" s="710"/>
      <c r="AT46" s="710"/>
      <c r="AU46" s="710"/>
      <c r="AV46" s="710"/>
      <c r="AW46" s="710"/>
      <c r="AX46" s="710"/>
      <c r="AY46" s="710"/>
      <c r="AZ46" s="710"/>
      <c r="BA46" s="710"/>
      <c r="BB46" s="710"/>
      <c r="BC46" s="710"/>
      <c r="BD46" s="710"/>
      <c r="BE46" s="710"/>
      <c r="BF46" s="710"/>
      <c r="BG46" s="710"/>
      <c r="BN46" s="711" t="s">
        <v>124</v>
      </c>
      <c r="BO46" s="711"/>
      <c r="BP46" s="711"/>
      <c r="BQ46" s="711"/>
      <c r="BR46" s="711"/>
      <c r="BS46" s="204"/>
      <c r="BT46" s="204"/>
    </row>
    <row r="47" spans="1:72" s="20" customFormat="1" ht="12.75">
      <c r="B47" s="198"/>
      <c r="R47" s="448"/>
      <c r="S47" s="448"/>
      <c r="T47" s="448"/>
      <c r="U47" s="448"/>
      <c r="AE47" s="448"/>
      <c r="AJ47" s="448"/>
      <c r="AK47" s="448"/>
      <c r="AS47" s="448"/>
      <c r="AT47" s="449"/>
      <c r="AU47" s="448"/>
      <c r="AV47" s="448"/>
      <c r="AW47" s="448"/>
    </row>
    <row r="48" spans="1:72" s="20" customFormat="1" thickBot="1">
      <c r="B48" s="198"/>
      <c r="R48" s="448"/>
      <c r="S48" s="448"/>
      <c r="T48" s="448"/>
      <c r="U48" s="448"/>
      <c r="AE48" s="448"/>
      <c r="AJ48" s="448"/>
      <c r="AK48" s="448"/>
      <c r="AS48" s="448"/>
      <c r="AT48" s="449"/>
      <c r="AU48" s="448"/>
      <c r="AV48" s="448"/>
      <c r="AW48" s="448"/>
      <c r="BH48" s="46"/>
      <c r="BI48" s="46"/>
      <c r="BJ48" s="46"/>
      <c r="BR48"/>
    </row>
    <row r="49" spans="2:71" s="20" customFormat="1" thickTop="1">
      <c r="B49" s="198"/>
      <c r="R49" s="448"/>
      <c r="S49" s="448"/>
      <c r="T49" s="448"/>
      <c r="U49" s="448"/>
      <c r="AE49" s="448"/>
      <c r="AJ49" s="448"/>
      <c r="AK49" s="448"/>
      <c r="AS49" s="448"/>
      <c r="AT49" s="449"/>
      <c r="AU49" s="448"/>
      <c r="AV49" s="448"/>
      <c r="AW49" s="448"/>
      <c r="BH49" s="619"/>
      <c r="BI49" s="619"/>
      <c r="BJ49" s="619"/>
      <c r="BK49" s="207" t="str">
        <f t="shared" ref="BK49:BQ49" si="16">BK15</f>
        <v>a1</v>
      </c>
      <c r="BL49" s="207" t="str">
        <f t="shared" si="16"/>
        <v>a2</v>
      </c>
      <c r="BM49" s="207" t="str">
        <f t="shared" si="16"/>
        <v>b2</v>
      </c>
      <c r="BN49" s="207" t="str">
        <f t="shared" si="16"/>
        <v>b3</v>
      </c>
      <c r="BO49" s="207" t="str">
        <f t="shared" si="16"/>
        <v>c2</v>
      </c>
      <c r="BP49" s="207" t="str">
        <f t="shared" si="16"/>
        <v>d2</v>
      </c>
      <c r="BQ49" s="207" t="str">
        <f t="shared" si="16"/>
        <v>e</v>
      </c>
      <c r="BR49"/>
      <c r="BS49" s="208"/>
    </row>
    <row r="50" spans="2:71" s="20" customFormat="1" ht="14.25">
      <c r="B50" s="198"/>
      <c r="R50" s="448"/>
      <c r="S50" s="448"/>
      <c r="T50" s="448"/>
      <c r="U50" s="448"/>
      <c r="AE50" s="448"/>
      <c r="AJ50" s="448"/>
      <c r="AK50" s="448"/>
      <c r="AS50" s="448"/>
      <c r="AT50" s="449"/>
      <c r="AU50" s="448"/>
      <c r="AV50" s="448"/>
      <c r="AW50" s="448"/>
      <c r="BH50" s="209"/>
      <c r="BI50" s="210"/>
      <c r="BJ50" s="210"/>
      <c r="BK50" s="231">
        <v>0.2</v>
      </c>
      <c r="BL50" s="231">
        <v>0.2</v>
      </c>
      <c r="BM50" s="231">
        <v>0.2</v>
      </c>
      <c r="BN50" s="231">
        <v>0.2</v>
      </c>
      <c r="BO50" s="231">
        <v>0.2</v>
      </c>
      <c r="BP50" s="231">
        <v>0.2</v>
      </c>
      <c r="BQ50" s="231">
        <v>0.2</v>
      </c>
      <c r="BR50"/>
    </row>
    <row r="51" spans="2:71" s="20" customFormat="1" ht="14.25">
      <c r="B51" s="198"/>
      <c r="R51" s="448"/>
      <c r="S51" s="448"/>
      <c r="T51" s="448"/>
      <c r="U51" s="448"/>
      <c r="AE51" s="448"/>
      <c r="AJ51" s="448"/>
      <c r="AK51" s="448"/>
      <c r="AS51" s="448"/>
      <c r="AT51" s="449"/>
      <c r="AU51" s="448"/>
      <c r="AV51" s="448"/>
      <c r="AW51" s="448"/>
      <c r="BH51" s="46"/>
      <c r="BI51" s="212"/>
      <c r="BJ51" s="212"/>
      <c r="BK51" s="231">
        <v>0.8</v>
      </c>
      <c r="BL51" s="231">
        <v>0.8</v>
      </c>
      <c r="BM51" s="231">
        <v>0.8</v>
      </c>
      <c r="BN51" s="231">
        <v>0.8</v>
      </c>
      <c r="BO51" s="231">
        <v>0.8</v>
      </c>
      <c r="BP51" s="231">
        <v>0.8</v>
      </c>
      <c r="BQ51" s="231">
        <v>0.8</v>
      </c>
      <c r="BR51"/>
    </row>
    <row r="52" spans="2:71" s="20" customFormat="1" ht="15" customHeight="1" thickBot="1">
      <c r="B52" s="198"/>
      <c r="R52" s="448"/>
      <c r="S52" s="448"/>
      <c r="T52" s="448"/>
      <c r="U52" s="448"/>
      <c r="AE52" s="448"/>
      <c r="AJ52" s="448"/>
      <c r="AK52" s="448"/>
      <c r="AS52" s="448"/>
      <c r="AT52" s="449"/>
      <c r="AU52" s="448"/>
      <c r="AV52" s="448"/>
      <c r="AW52" s="448"/>
      <c r="BE52"/>
      <c r="BK52" s="213">
        <f>BA42</f>
        <v>0.79395604395604391</v>
      </c>
      <c r="BL52" s="213">
        <f t="shared" ref="BL52:BQ52" si="17">BB42</f>
        <v>0.74759615384615385</v>
      </c>
      <c r="BM52" s="213">
        <f t="shared" si="17"/>
        <v>0.705955334987593</v>
      </c>
      <c r="BN52" s="213">
        <f t="shared" si="17"/>
        <v>0.72596153846153844</v>
      </c>
      <c r="BO52" s="213">
        <f t="shared" si="17"/>
        <v>0.76923076923076927</v>
      </c>
      <c r="BP52" s="213">
        <f t="shared" si="17"/>
        <v>0.75961538461538458</v>
      </c>
      <c r="BQ52" s="213">
        <f t="shared" si="17"/>
        <v>0.8193979933110368</v>
      </c>
      <c r="BR52"/>
    </row>
    <row r="53" spans="2:71" s="11" customFormat="1" ht="12" thickTop="1">
      <c r="B53" s="214"/>
      <c r="R53" s="491"/>
      <c r="S53" s="491"/>
      <c r="T53" s="491"/>
      <c r="U53" s="491"/>
      <c r="AE53" s="491"/>
      <c r="AJ53" s="491"/>
      <c r="AK53" s="491"/>
      <c r="AS53" s="491"/>
      <c r="AT53" s="492"/>
      <c r="AU53" s="491"/>
      <c r="AV53" s="491"/>
      <c r="AW53" s="491"/>
    </row>
  </sheetData>
  <protectedRanges>
    <protectedRange sqref="AX21:AZ28 AZ43 B41:BG42 H21:J28 O21:Q28 S21:S28 H33:J40 O33:Q40 S33:S40 U33:AR40 U21:AR28 AX33:AZ40 BH15:BH42" name="نطاق3"/>
    <protectedRange sqref="C44" name="نطاق4_1"/>
    <protectedRange sqref="BK52:BQ52 C27 C39:C40" name="نطاق3_1"/>
    <protectedRange sqref="C15 C32:C34 C21:C22" name="نطاق3_1_1"/>
    <protectedRange sqref="C17:C19 C28:C30" name="نطاق3_1_1_1"/>
    <protectedRange sqref="B15" name="نطاق3_1_2"/>
    <protectedRange sqref="AX16:AZ20 D15:D28 H16:J20 E16:G28 O16:Q20 S16:S20 V16:AR20 E15:S15 BA16:BG40 K16:N40 AX29:AZ32 H29:J32 O29:Q32 R16:R40 S29:S32 U15:U20 AS16:AW40 T15:T40 V15:BG15 U29:AR32 D29:G40" name="نطاق3_2"/>
    <protectedRange sqref="C10" name="نطاق2_1_1"/>
  </protectedRanges>
  <mergeCells count="60">
    <mergeCell ref="G46:W46"/>
    <mergeCell ref="AE46:BG46"/>
    <mergeCell ref="BN46:BR46"/>
    <mergeCell ref="A44:B44"/>
    <mergeCell ref="C44:G44"/>
    <mergeCell ref="J44:X44"/>
    <mergeCell ref="AA44:BG44"/>
    <mergeCell ref="BH44:BN44"/>
    <mergeCell ref="BP44:BS44"/>
    <mergeCell ref="A41:C41"/>
    <mergeCell ref="BI41:BS42"/>
    <mergeCell ref="A42:C42"/>
    <mergeCell ref="BI13:BN13"/>
    <mergeCell ref="BP13:BS13"/>
    <mergeCell ref="BR16:BS16"/>
    <mergeCell ref="BR19:BS19"/>
    <mergeCell ref="BR20:BS20"/>
    <mergeCell ref="BR21:BS21"/>
    <mergeCell ref="BR22:BS22"/>
    <mergeCell ref="BR23:BS23"/>
    <mergeCell ref="BR24:BS24"/>
    <mergeCell ref="BI26:BN27"/>
    <mergeCell ref="BP26:BS27"/>
    <mergeCell ref="D12:BG12"/>
    <mergeCell ref="BP12:BS12"/>
    <mergeCell ref="A13:A14"/>
    <mergeCell ref="B13:B14"/>
    <mergeCell ref="C13:C14"/>
    <mergeCell ref="D13:J13"/>
    <mergeCell ref="K13:Q13"/>
    <mergeCell ref="R13:X13"/>
    <mergeCell ref="Y13:AE13"/>
    <mergeCell ref="BA13:BG13"/>
    <mergeCell ref="A10:B10"/>
    <mergeCell ref="D10:F10"/>
    <mergeCell ref="G10:O10"/>
    <mergeCell ref="BH10:BK10"/>
    <mergeCell ref="BQ10:BS10"/>
    <mergeCell ref="A11:B11"/>
    <mergeCell ref="D11:X11"/>
    <mergeCell ref="Y11:BG11"/>
    <mergeCell ref="BI11:BN11"/>
    <mergeCell ref="BQ11:BS11"/>
    <mergeCell ref="A5:BS5"/>
    <mergeCell ref="A6:BS6"/>
    <mergeCell ref="BH7:BH8"/>
    <mergeCell ref="R8:V9"/>
    <mergeCell ref="AN8:AQ9"/>
    <mergeCell ref="A9:B9"/>
    <mergeCell ref="D9:F9"/>
    <mergeCell ref="G9:O9"/>
    <mergeCell ref="BH9:BK9"/>
    <mergeCell ref="BQ9:BS9"/>
    <mergeCell ref="A1:G1"/>
    <mergeCell ref="V1:Y3"/>
    <mergeCell ref="BH1:BS1"/>
    <mergeCell ref="A2:G2"/>
    <mergeCell ref="BH2:BS2"/>
    <mergeCell ref="A3:G3"/>
    <mergeCell ref="BH3:BS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8"/>
  <sheetViews>
    <sheetView rightToLeft="1" topLeftCell="AV1" workbookViewId="0">
      <selection sqref="A1:XFD1048576"/>
    </sheetView>
  </sheetViews>
  <sheetFormatPr defaultRowHeight="14.25"/>
  <cols>
    <col min="1" max="1" width="6.25" customWidth="1"/>
    <col min="2" max="2" width="12.875" customWidth="1"/>
    <col min="3" max="3" width="34.25" bestFit="1" customWidth="1"/>
    <col min="4" max="5" width="5.25" customWidth="1"/>
    <col min="6" max="7" width="5.25" bestFit="1" customWidth="1"/>
    <col min="8" max="9" width="5.25" customWidth="1"/>
    <col min="10" max="10" width="5.25" bestFit="1" customWidth="1"/>
    <col min="11" max="11" width="7" bestFit="1" customWidth="1"/>
    <col min="12" max="12" width="4.875" customWidth="1"/>
    <col min="13" max="13" width="4.125" customWidth="1"/>
    <col min="14" max="14" width="6.75" customWidth="1"/>
    <col min="15" max="15" width="7" bestFit="1" customWidth="1"/>
    <col min="16" max="17" width="5.875" bestFit="1" customWidth="1"/>
    <col min="18" max="18" width="7" bestFit="1" customWidth="1"/>
    <col min="19" max="21" width="7" customWidth="1"/>
    <col min="22" max="22" width="5.875" bestFit="1" customWidth="1"/>
    <col min="23" max="23" width="7" bestFit="1" customWidth="1"/>
    <col min="24" max="24" width="5.875" bestFit="1" customWidth="1"/>
    <col min="25" max="25" width="3.625" customWidth="1"/>
    <col min="26" max="27" width="5.875" bestFit="1" customWidth="1"/>
    <col min="28" max="30" width="5.875" customWidth="1"/>
    <col min="31" max="31" width="5.25" bestFit="1" customWidth="1"/>
    <col min="32" max="52" width="5.25" customWidth="1"/>
    <col min="53" max="56" width="4.25" bestFit="1" customWidth="1"/>
    <col min="57" max="57" width="5.125" bestFit="1" customWidth="1"/>
    <col min="58" max="58" width="4.25" bestFit="1" customWidth="1"/>
    <col min="59" max="60" width="4.25" customWidth="1"/>
    <col min="61" max="61" width="4.25" bestFit="1" customWidth="1"/>
    <col min="62" max="62" width="7.375" bestFit="1" customWidth="1"/>
    <col min="63" max="63" width="5.75" bestFit="1" customWidth="1"/>
    <col min="64" max="64" width="2" customWidth="1"/>
    <col min="65" max="65" width="8" bestFit="1" customWidth="1"/>
    <col min="66" max="67" width="8" customWidth="1"/>
    <col min="68" max="68" width="5.25" bestFit="1" customWidth="1"/>
    <col min="69" max="69" width="5.25" customWidth="1"/>
    <col min="70" max="70" width="5.25" bestFit="1" customWidth="1"/>
    <col min="71" max="72" width="5.25" customWidth="1"/>
    <col min="73" max="74" width="5.25" bestFit="1" customWidth="1"/>
  </cols>
  <sheetData>
    <row r="1" spans="1:76" ht="15">
      <c r="A1" s="629" t="s">
        <v>0</v>
      </c>
      <c r="B1" s="629"/>
      <c r="C1" s="629"/>
      <c r="D1" s="629"/>
      <c r="E1" s="629"/>
      <c r="F1" s="629"/>
      <c r="G1" s="629"/>
      <c r="H1" s="621"/>
      <c r="I1" s="621"/>
      <c r="R1" s="2"/>
      <c r="S1" s="2"/>
      <c r="T1" s="2"/>
      <c r="U1" s="2"/>
      <c r="V1" s="630"/>
      <c r="W1" s="630"/>
      <c r="X1" s="630"/>
      <c r="Y1" s="630"/>
      <c r="Z1" s="2"/>
      <c r="AA1" s="2"/>
      <c r="AB1" s="2"/>
      <c r="AC1" s="2"/>
      <c r="AD1" s="2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  <c r="BU1" s="631"/>
      <c r="BV1" s="631"/>
      <c r="BW1" s="631"/>
      <c r="BX1" s="3"/>
    </row>
    <row r="2" spans="1:76" ht="15">
      <c r="A2" s="629" t="s">
        <v>1</v>
      </c>
      <c r="B2" s="629"/>
      <c r="C2" s="629"/>
      <c r="D2" s="629"/>
      <c r="E2" s="629"/>
      <c r="F2" s="629"/>
      <c r="G2" s="629"/>
      <c r="H2" s="621"/>
      <c r="I2" s="621"/>
      <c r="R2" s="2"/>
      <c r="S2" s="2"/>
      <c r="T2" s="2"/>
      <c r="U2" s="2"/>
      <c r="V2" s="630"/>
      <c r="W2" s="630"/>
      <c r="X2" s="630"/>
      <c r="Y2" s="630"/>
      <c r="Z2" s="2"/>
      <c r="AA2" s="2"/>
      <c r="AB2" s="2"/>
      <c r="AC2" s="2"/>
      <c r="AD2" s="2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629"/>
      <c r="BU2" s="629"/>
      <c r="BV2" s="629"/>
      <c r="BW2" s="629"/>
      <c r="BX2" s="4"/>
    </row>
    <row r="3" spans="1:76">
      <c r="A3" s="632" t="s">
        <v>2</v>
      </c>
      <c r="B3" s="632"/>
      <c r="C3" s="632"/>
      <c r="D3" s="632"/>
      <c r="E3" s="632"/>
      <c r="F3" s="632"/>
      <c r="G3" s="632"/>
      <c r="H3" s="622"/>
      <c r="I3" s="622"/>
      <c r="R3" s="2"/>
      <c r="S3" s="2"/>
      <c r="T3" s="2"/>
      <c r="U3" s="2"/>
      <c r="V3" s="630"/>
      <c r="W3" s="630"/>
      <c r="X3" s="630"/>
      <c r="Y3" s="630"/>
      <c r="Z3" s="2"/>
      <c r="AA3" s="2"/>
      <c r="AB3" s="2"/>
      <c r="AC3" s="2"/>
      <c r="AD3" s="2"/>
      <c r="BJ3" s="633"/>
      <c r="BK3" s="633"/>
      <c r="BL3" s="633"/>
      <c r="BM3" s="633"/>
      <c r="BN3" s="633"/>
      <c r="BO3" s="633"/>
      <c r="BP3" s="633"/>
      <c r="BQ3" s="633"/>
      <c r="BR3" s="633"/>
      <c r="BS3" s="633"/>
      <c r="BT3" s="633"/>
      <c r="BU3" s="633"/>
      <c r="BV3" s="633"/>
      <c r="BW3" s="633"/>
      <c r="BX3" s="6"/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ht="20.25">
      <c r="A5" s="634" t="s">
        <v>3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634"/>
      <c r="AY5" s="634"/>
      <c r="AZ5" s="634"/>
      <c r="BA5" s="634"/>
      <c r="BB5" s="634"/>
      <c r="BC5" s="634"/>
      <c r="BD5" s="634"/>
      <c r="BE5" s="634"/>
      <c r="BF5" s="634"/>
      <c r="BG5" s="634"/>
      <c r="BH5" s="634"/>
      <c r="BI5" s="634"/>
      <c r="BJ5" s="634"/>
      <c r="BK5" s="634"/>
      <c r="BL5" s="634"/>
      <c r="BM5" s="634"/>
      <c r="BN5" s="634"/>
      <c r="BO5" s="634"/>
      <c r="BP5" s="634"/>
      <c r="BQ5" s="634"/>
      <c r="BR5" s="634"/>
      <c r="BS5" s="634"/>
      <c r="BT5" s="634"/>
      <c r="BU5" s="634"/>
      <c r="BV5" s="634"/>
      <c r="BW5" s="634"/>
    </row>
    <row r="6" spans="1:76" ht="20.25">
      <c r="A6" s="634" t="s">
        <v>4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  <c r="AZ6" s="634"/>
      <c r="BA6" s="634"/>
      <c r="BB6" s="634"/>
      <c r="BC6" s="634"/>
      <c r="BD6" s="634"/>
      <c r="BE6" s="634"/>
      <c r="BF6" s="634"/>
      <c r="BG6" s="634"/>
      <c r="BH6" s="634"/>
      <c r="BI6" s="634"/>
      <c r="BJ6" s="634"/>
      <c r="BK6" s="634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</row>
    <row r="7" spans="1:76" s="11" customFormat="1" ht="12" thickBo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635"/>
    </row>
    <row r="8" spans="1:76" s="20" customFormat="1" ht="20.25" customHeight="1" thickTop="1" thickBot="1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  <c r="Q8" s="16"/>
      <c r="R8" s="636" t="s">
        <v>5</v>
      </c>
      <c r="S8" s="636"/>
      <c r="T8" s="636"/>
      <c r="U8" s="636"/>
      <c r="V8" s="636"/>
      <c r="W8" s="17" t="s">
        <v>6</v>
      </c>
      <c r="X8" s="18" t="s">
        <v>7</v>
      </c>
      <c r="Y8" s="19" t="s">
        <v>8</v>
      </c>
      <c r="Z8" s="19" t="s">
        <v>9</v>
      </c>
      <c r="AA8" s="19" t="s">
        <v>10</v>
      </c>
      <c r="AB8" s="19" t="s">
        <v>11</v>
      </c>
      <c r="AC8" s="19" t="s">
        <v>12</v>
      </c>
      <c r="AD8" s="19" t="s">
        <v>13</v>
      </c>
      <c r="AE8" s="17" t="s">
        <v>14</v>
      </c>
      <c r="AF8" s="17" t="s">
        <v>15</v>
      </c>
      <c r="AG8" s="17" t="s">
        <v>16</v>
      </c>
      <c r="AH8" s="17" t="s">
        <v>17</v>
      </c>
      <c r="AI8" s="17" t="s">
        <v>18</v>
      </c>
      <c r="AJ8" s="17" t="s">
        <v>19</v>
      </c>
      <c r="AK8" s="17" t="s">
        <v>20</v>
      </c>
      <c r="AL8" s="17" t="s">
        <v>21</v>
      </c>
      <c r="AM8" s="17" t="s">
        <v>22</v>
      </c>
      <c r="AN8" s="636" t="s">
        <v>23</v>
      </c>
      <c r="AO8" s="636"/>
      <c r="AP8" s="636"/>
      <c r="AQ8" s="636"/>
      <c r="BJ8" s="635"/>
    </row>
    <row r="9" spans="1:76" s="20" customFormat="1" ht="20.25" customHeight="1" thickTop="1" thickBot="1">
      <c r="A9" s="637" t="s">
        <v>24</v>
      </c>
      <c r="B9" s="638"/>
      <c r="C9" s="21" t="s">
        <v>811</v>
      </c>
      <c r="D9" s="639" t="s">
        <v>812</v>
      </c>
      <c r="E9" s="640"/>
      <c r="F9" s="640"/>
      <c r="G9" s="641" t="s">
        <v>27</v>
      </c>
      <c r="H9" s="640"/>
      <c r="I9" s="640"/>
      <c r="J9" s="640"/>
      <c r="K9" s="640"/>
      <c r="L9" s="642"/>
      <c r="M9" s="642"/>
      <c r="N9" s="642"/>
      <c r="O9" s="643"/>
      <c r="P9" s="22"/>
      <c r="Q9" s="22"/>
      <c r="R9" s="636"/>
      <c r="S9" s="636"/>
      <c r="T9" s="636"/>
      <c r="U9" s="636"/>
      <c r="V9" s="636"/>
      <c r="W9" s="23" t="s">
        <v>28</v>
      </c>
      <c r="X9" s="24" t="s">
        <v>28</v>
      </c>
      <c r="Y9" s="19"/>
      <c r="Z9" s="19"/>
      <c r="AA9" s="19"/>
      <c r="AB9" s="19" t="s">
        <v>28</v>
      </c>
      <c r="AC9" s="19"/>
      <c r="AD9" s="19"/>
      <c r="AE9" s="18" t="s">
        <v>237</v>
      </c>
      <c r="AF9" s="18"/>
      <c r="AG9" s="18"/>
      <c r="AH9" s="18"/>
      <c r="AI9" s="18" t="s">
        <v>237</v>
      </c>
      <c r="AJ9" s="18" t="s">
        <v>237</v>
      </c>
      <c r="AK9" s="18"/>
      <c r="AL9" s="18" t="s">
        <v>237</v>
      </c>
      <c r="AM9" s="18"/>
      <c r="AN9" s="636"/>
      <c r="AO9" s="636"/>
      <c r="AP9" s="636"/>
      <c r="AQ9" s="636"/>
      <c r="BJ9" s="644"/>
      <c r="BK9" s="644"/>
      <c r="BL9" s="644"/>
      <c r="BM9" s="644"/>
      <c r="BN9" s="620"/>
      <c r="BO9" s="620"/>
      <c r="BP9" s="26"/>
      <c r="BQ9" s="26" t="s">
        <v>238</v>
      </c>
      <c r="BR9" s="26"/>
      <c r="BS9" s="26"/>
      <c r="BT9" s="26"/>
      <c r="BU9" s="644" t="s">
        <v>30</v>
      </c>
      <c r="BV9" s="644"/>
      <c r="BW9" s="645"/>
    </row>
    <row r="10" spans="1:76" s="20" customFormat="1" ht="17.25" thickTop="1" thickBot="1">
      <c r="A10" s="652" t="s">
        <v>31</v>
      </c>
      <c r="B10" s="653"/>
      <c r="C10" s="616" t="s">
        <v>813</v>
      </c>
      <c r="D10" s="654"/>
      <c r="E10" s="655"/>
      <c r="F10" s="655"/>
      <c r="G10" s="654" t="s">
        <v>33</v>
      </c>
      <c r="H10" s="655"/>
      <c r="I10" s="655"/>
      <c r="J10" s="655"/>
      <c r="K10" s="655"/>
      <c r="L10" s="656"/>
      <c r="M10" s="656"/>
      <c r="N10" s="656"/>
      <c r="O10" s="657"/>
      <c r="P10" s="29"/>
      <c r="Q10" s="30"/>
      <c r="R10" s="31"/>
      <c r="S10" s="31"/>
      <c r="T10" s="31"/>
      <c r="U10" s="31"/>
      <c r="V10" s="31"/>
      <c r="W10" s="31"/>
      <c r="X10" s="31"/>
      <c r="Y10" s="32"/>
      <c r="Z10" s="33"/>
      <c r="AA10" s="33"/>
      <c r="AB10" s="33"/>
      <c r="AC10" s="33"/>
      <c r="AD10" s="33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5"/>
      <c r="BJ10" s="658"/>
      <c r="BK10" s="658"/>
      <c r="BL10" s="658"/>
      <c r="BM10" s="658"/>
      <c r="BN10" s="617"/>
      <c r="BO10" s="617"/>
      <c r="BP10" s="37"/>
      <c r="BQ10" s="37">
        <v>46</v>
      </c>
      <c r="BR10" s="37"/>
      <c r="BS10" s="37"/>
      <c r="BT10" s="37"/>
      <c r="BU10" s="658" t="s">
        <v>34</v>
      </c>
      <c r="BV10" s="658"/>
      <c r="BW10" s="659"/>
    </row>
    <row r="11" spans="1:76" s="20" customFormat="1" ht="17.25" thickTop="1" thickBot="1">
      <c r="A11" s="646" t="s">
        <v>35</v>
      </c>
      <c r="B11" s="646"/>
      <c r="C11" s="38" t="s">
        <v>129</v>
      </c>
      <c r="D11" s="647" t="s">
        <v>130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9"/>
      <c r="Y11" s="650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650"/>
      <c r="AQ11" s="650"/>
      <c r="AR11" s="650"/>
      <c r="AS11" s="650"/>
      <c r="AT11" s="650"/>
      <c r="AU11" s="650"/>
      <c r="AV11" s="650"/>
      <c r="AW11" s="650"/>
      <c r="AX11" s="650"/>
      <c r="AY11" s="650"/>
      <c r="AZ11" s="650"/>
      <c r="BA11" s="650"/>
      <c r="BB11" s="650"/>
      <c r="BC11" s="650"/>
      <c r="BD11" s="650"/>
      <c r="BE11" s="650"/>
      <c r="BF11" s="650"/>
      <c r="BG11" s="650"/>
      <c r="BH11" s="650"/>
      <c r="BI11" s="650"/>
      <c r="BJ11" s="39"/>
      <c r="BK11" s="651" t="s">
        <v>38</v>
      </c>
      <c r="BL11" s="651"/>
      <c r="BM11" s="651"/>
      <c r="BN11" s="651"/>
      <c r="BO11" s="651"/>
      <c r="BP11" s="651"/>
      <c r="BQ11" s="619"/>
      <c r="BR11" s="41"/>
      <c r="BS11" s="41"/>
      <c r="BT11" s="41"/>
      <c r="BU11" s="651" t="s">
        <v>131</v>
      </c>
      <c r="BV11" s="651"/>
      <c r="BW11" s="651"/>
    </row>
    <row r="12" spans="1:76" s="20" customFormat="1" thickTop="1" thickBot="1">
      <c r="A12" s="42"/>
      <c r="B12" s="43"/>
      <c r="C12" s="42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660"/>
      <c r="BE12" s="660"/>
      <c r="BF12" s="660"/>
      <c r="BG12" s="660"/>
      <c r="BH12" s="660"/>
      <c r="BI12" s="661"/>
      <c r="BJ12" s="618"/>
      <c r="BK12" s="45"/>
      <c r="BL12" s="45"/>
      <c r="BM12" s="45"/>
      <c r="BN12" s="45"/>
      <c r="BO12" s="45"/>
      <c r="BP12" s="45"/>
      <c r="BQ12" s="45"/>
      <c r="BR12" s="662"/>
      <c r="BS12" s="662"/>
      <c r="BT12" s="662"/>
      <c r="BU12" s="662"/>
      <c r="BV12" s="662"/>
      <c r="BW12" s="662"/>
      <c r="BX12" s="46"/>
    </row>
    <row r="13" spans="1:76" s="20" customFormat="1" ht="16.5" customHeight="1" thickTop="1" thickBot="1">
      <c r="A13" s="663" t="s">
        <v>40</v>
      </c>
      <c r="B13" s="663" t="s">
        <v>41</v>
      </c>
      <c r="C13" s="665" t="s">
        <v>42</v>
      </c>
      <c r="D13" s="667" t="s">
        <v>43</v>
      </c>
      <c r="E13" s="667"/>
      <c r="F13" s="668"/>
      <c r="G13" s="668"/>
      <c r="H13" s="669"/>
      <c r="I13" s="669"/>
      <c r="J13" s="670"/>
      <c r="K13" s="667" t="s">
        <v>44</v>
      </c>
      <c r="L13" s="667"/>
      <c r="M13" s="667"/>
      <c r="N13" s="667"/>
      <c r="O13" s="668"/>
      <c r="P13" s="668"/>
      <c r="Q13" s="670"/>
      <c r="R13" s="671" t="s">
        <v>45</v>
      </c>
      <c r="S13" s="671"/>
      <c r="T13" s="671"/>
      <c r="U13" s="671"/>
      <c r="V13" s="671"/>
      <c r="W13" s="671"/>
      <c r="X13" s="672"/>
      <c r="Y13" s="671" t="s">
        <v>46</v>
      </c>
      <c r="Z13" s="671"/>
      <c r="AA13" s="671"/>
      <c r="AB13" s="671"/>
      <c r="AC13" s="671"/>
      <c r="AD13" s="671"/>
      <c r="AE13" s="672"/>
      <c r="AF13" s="47"/>
      <c r="AG13" s="48"/>
      <c r="AH13" s="48"/>
      <c r="AI13" s="48"/>
      <c r="AJ13" s="48" t="s">
        <v>47</v>
      </c>
      <c r="AK13" s="48"/>
      <c r="AL13" s="48"/>
      <c r="AM13" s="49"/>
      <c r="AN13" s="50"/>
      <c r="AO13" s="50" t="s">
        <v>48</v>
      </c>
      <c r="AP13" s="50"/>
      <c r="AQ13" s="50"/>
      <c r="AR13" s="50"/>
      <c r="AS13" s="51"/>
      <c r="AT13" s="615"/>
      <c r="AU13" s="614"/>
      <c r="AV13" s="614" t="s">
        <v>49</v>
      </c>
      <c r="AW13" s="614"/>
      <c r="AX13" s="54"/>
      <c r="AY13" s="54"/>
      <c r="AZ13" s="55"/>
      <c r="BA13" s="673" t="s">
        <v>50</v>
      </c>
      <c r="BB13" s="671"/>
      <c r="BC13" s="671"/>
      <c r="BD13" s="671"/>
      <c r="BE13" s="671"/>
      <c r="BF13" s="671"/>
      <c r="BG13" s="671"/>
      <c r="BH13" s="671"/>
      <c r="BI13" s="672"/>
      <c r="BJ13" s="57"/>
      <c r="BK13" s="683" t="s">
        <v>51</v>
      </c>
      <c r="BL13" s="684"/>
      <c r="BM13" s="684"/>
      <c r="BN13" s="684"/>
      <c r="BO13" s="684"/>
      <c r="BP13" s="684"/>
      <c r="BQ13" s="607"/>
      <c r="BR13" s="684" t="s">
        <v>52</v>
      </c>
      <c r="BS13" s="684"/>
      <c r="BT13" s="684"/>
      <c r="BU13" s="684"/>
      <c r="BV13" s="684"/>
      <c r="BW13" s="685"/>
    </row>
    <row r="14" spans="1:76" s="20" customFormat="1" thickTop="1" thickBot="1">
      <c r="A14" s="664"/>
      <c r="B14" s="664"/>
      <c r="C14" s="666"/>
      <c r="D14" s="610" t="s">
        <v>6</v>
      </c>
      <c r="E14" s="610" t="s">
        <v>7</v>
      </c>
      <c r="F14" s="611" t="s">
        <v>10</v>
      </c>
      <c r="G14" s="611" t="s">
        <v>11</v>
      </c>
      <c r="H14" s="612" t="s">
        <v>15</v>
      </c>
      <c r="I14" s="612" t="s">
        <v>19</v>
      </c>
      <c r="J14" s="613" t="s">
        <v>21</v>
      </c>
      <c r="K14" s="610" t="s">
        <v>6</v>
      </c>
      <c r="L14" s="610" t="s">
        <v>7</v>
      </c>
      <c r="M14" s="610" t="s">
        <v>10</v>
      </c>
      <c r="N14" s="610" t="s">
        <v>11</v>
      </c>
      <c r="O14" s="611" t="s">
        <v>15</v>
      </c>
      <c r="P14" s="611" t="s">
        <v>19</v>
      </c>
      <c r="Q14" s="613" t="s">
        <v>21</v>
      </c>
      <c r="R14" s="610" t="s">
        <v>6</v>
      </c>
      <c r="S14" s="610" t="s">
        <v>7</v>
      </c>
      <c r="T14" s="610" t="s">
        <v>10</v>
      </c>
      <c r="U14" s="610" t="s">
        <v>11</v>
      </c>
      <c r="V14" s="611" t="s">
        <v>241</v>
      </c>
      <c r="W14" s="611" t="s">
        <v>18</v>
      </c>
      <c r="X14" s="613" t="s">
        <v>21</v>
      </c>
      <c r="Y14" s="610" t="s">
        <v>6</v>
      </c>
      <c r="Z14" s="611" t="s">
        <v>7</v>
      </c>
      <c r="AA14" s="611" t="s">
        <v>10</v>
      </c>
      <c r="AB14" s="612" t="s">
        <v>11</v>
      </c>
      <c r="AC14" s="612" t="s">
        <v>15</v>
      </c>
      <c r="AD14" s="612" t="s">
        <v>19</v>
      </c>
      <c r="AE14" s="63" t="s">
        <v>21</v>
      </c>
      <c r="AF14" s="64" t="s">
        <v>6</v>
      </c>
      <c r="AG14" s="65" t="s">
        <v>7</v>
      </c>
      <c r="AH14" s="65" t="s">
        <v>10</v>
      </c>
      <c r="AI14" s="65" t="s">
        <v>11</v>
      </c>
      <c r="AJ14" s="65" t="s">
        <v>15</v>
      </c>
      <c r="AK14" s="65" t="s">
        <v>18</v>
      </c>
      <c r="AL14" s="65" t="s">
        <v>21</v>
      </c>
      <c r="AM14" s="64" t="s">
        <v>6</v>
      </c>
      <c r="AN14" s="65" t="s">
        <v>7</v>
      </c>
      <c r="AO14" s="65" t="s">
        <v>10</v>
      </c>
      <c r="AP14" s="65" t="s">
        <v>11</v>
      </c>
      <c r="AQ14" s="65" t="s">
        <v>15</v>
      </c>
      <c r="AR14" s="65" t="s">
        <v>21</v>
      </c>
      <c r="AS14" s="66" t="s">
        <v>22</v>
      </c>
      <c r="AT14" s="623" t="s">
        <v>6</v>
      </c>
      <c r="AU14" s="68" t="s">
        <v>7</v>
      </c>
      <c r="AV14" s="623" t="s">
        <v>10</v>
      </c>
      <c r="AW14" s="69" t="s">
        <v>11</v>
      </c>
      <c r="AX14" s="612" t="s">
        <v>15</v>
      </c>
      <c r="AY14" s="612" t="s">
        <v>19</v>
      </c>
      <c r="AZ14" s="613" t="s">
        <v>22</v>
      </c>
      <c r="BA14" s="623" t="s">
        <v>6</v>
      </c>
      <c r="BB14" s="68" t="s">
        <v>7</v>
      </c>
      <c r="BC14" s="623" t="s">
        <v>10</v>
      </c>
      <c r="BD14" s="69"/>
      <c r="BE14" s="612" t="s">
        <v>14</v>
      </c>
      <c r="BF14" s="612" t="s">
        <v>17</v>
      </c>
      <c r="BG14" s="612" t="s">
        <v>18</v>
      </c>
      <c r="BH14" s="612" t="s">
        <v>21</v>
      </c>
      <c r="BI14" s="613" t="s">
        <v>19</v>
      </c>
      <c r="BJ14" s="57" t="s">
        <v>53</v>
      </c>
    </row>
    <row r="15" spans="1:76" s="20" customFormat="1" ht="20.25" thickTop="1" thickBot="1">
      <c r="A15" s="70">
        <v>1</v>
      </c>
      <c r="B15" s="626">
        <v>321205088</v>
      </c>
      <c r="C15" s="627" t="s">
        <v>814</v>
      </c>
      <c r="D15" s="73">
        <v>1</v>
      </c>
      <c r="E15" s="74">
        <v>1.5</v>
      </c>
      <c r="F15" s="75">
        <v>1.5</v>
      </c>
      <c r="G15" s="143"/>
      <c r="H15" s="77"/>
      <c r="I15" s="77"/>
      <c r="J15" s="78"/>
      <c r="K15" s="240"/>
      <c r="L15" s="110"/>
      <c r="M15" s="75">
        <v>4.5</v>
      </c>
      <c r="N15" s="110"/>
      <c r="O15" s="77"/>
      <c r="P15" s="77"/>
      <c r="Q15" s="82"/>
      <c r="R15" s="83"/>
      <c r="S15" s="84"/>
      <c r="T15" s="83"/>
      <c r="U15" s="85"/>
      <c r="V15" s="87">
        <v>1</v>
      </c>
      <c r="W15" s="87">
        <v>1</v>
      </c>
      <c r="X15" s="133"/>
      <c r="Y15" s="84"/>
      <c r="Z15" s="89"/>
      <c r="AA15" s="89"/>
      <c r="AB15" s="90"/>
      <c r="AC15" s="90"/>
      <c r="AD15" s="91">
        <v>1</v>
      </c>
      <c r="AE15" s="91">
        <v>4</v>
      </c>
      <c r="AF15" s="92"/>
      <c r="AG15" s="84"/>
      <c r="AH15" s="83"/>
      <c r="AI15" s="83"/>
      <c r="AJ15" s="89"/>
      <c r="AK15" s="93">
        <v>2</v>
      </c>
      <c r="AL15" s="94"/>
      <c r="AM15" s="95">
        <v>3</v>
      </c>
      <c r="AN15" s="96">
        <v>3.5</v>
      </c>
      <c r="AO15" s="89"/>
      <c r="AP15" s="98"/>
      <c r="AQ15" s="99"/>
      <c r="AR15" s="100">
        <v>9</v>
      </c>
      <c r="AS15" s="242"/>
      <c r="AT15" s="102">
        <v>7</v>
      </c>
      <c r="AU15" s="103">
        <v>8</v>
      </c>
      <c r="AV15" s="104">
        <v>16.5</v>
      </c>
      <c r="AW15" s="112"/>
      <c r="AX15" s="106"/>
      <c r="AY15" s="99"/>
      <c r="AZ15" s="107"/>
      <c r="BA15" s="108">
        <f>AT15+AM15+D15</f>
        <v>11</v>
      </c>
      <c r="BB15" s="108">
        <f>AU15+AN15+E15</f>
        <v>13</v>
      </c>
      <c r="BC15" s="109">
        <f>AV15+M15+F15</f>
        <v>22.5</v>
      </c>
      <c r="BD15" s="110"/>
      <c r="BE15" s="111">
        <f>SUM(V15)</f>
        <v>1</v>
      </c>
      <c r="BF15" s="111"/>
      <c r="BG15" s="112">
        <f>SUM(AK15+W15)</f>
        <v>3</v>
      </c>
      <c r="BH15" s="94">
        <f>SUM(AE15+AR15)</f>
        <v>13</v>
      </c>
      <c r="BI15" s="108">
        <f>AD15</f>
        <v>1</v>
      </c>
      <c r="BJ15" s="113">
        <f t="shared" ref="BJ15:BJ35" si="0">SUM(BA15:BI15)</f>
        <v>64.5</v>
      </c>
      <c r="BK15" s="114" t="s">
        <v>50</v>
      </c>
      <c r="BL15" s="115"/>
      <c r="BM15" s="116" t="s">
        <v>6</v>
      </c>
      <c r="BN15" s="116" t="s">
        <v>7</v>
      </c>
      <c r="BO15" s="116" t="s">
        <v>10</v>
      </c>
      <c r="BP15" s="117" t="s">
        <v>11</v>
      </c>
      <c r="BQ15" s="117" t="s">
        <v>14</v>
      </c>
      <c r="BR15" s="117" t="s">
        <v>17</v>
      </c>
      <c r="BS15" s="118" t="s">
        <v>18</v>
      </c>
      <c r="BT15" s="118" t="s">
        <v>19</v>
      </c>
      <c r="BU15" s="119" t="s">
        <v>21</v>
      </c>
      <c r="BV15" s="619"/>
      <c r="BW15" s="619"/>
    </row>
    <row r="16" spans="1:76" s="20" customFormat="1" ht="19.5" thickBot="1">
      <c r="A16" s="120">
        <v>2</v>
      </c>
      <c r="B16" s="626">
        <v>321205154</v>
      </c>
      <c r="C16" s="628" t="s">
        <v>815</v>
      </c>
      <c r="D16" s="73">
        <v>1.5</v>
      </c>
      <c r="E16" s="121">
        <v>2</v>
      </c>
      <c r="F16" s="75">
        <v>2</v>
      </c>
      <c r="G16" s="143"/>
      <c r="H16" s="122"/>
      <c r="I16" s="122"/>
      <c r="J16" s="123"/>
      <c r="K16" s="240"/>
      <c r="L16" s="98"/>
      <c r="M16" s="75">
        <v>8</v>
      </c>
      <c r="N16" s="98"/>
      <c r="O16" s="122"/>
      <c r="P16" s="122"/>
      <c r="Q16" s="125"/>
      <c r="R16" s="126"/>
      <c r="S16" s="84"/>
      <c r="T16" s="126"/>
      <c r="U16" s="127"/>
      <c r="V16" s="86">
        <v>0</v>
      </c>
      <c r="W16" s="86">
        <v>0</v>
      </c>
      <c r="X16" s="133"/>
      <c r="Y16" s="84"/>
      <c r="Z16" s="89"/>
      <c r="AA16" s="89"/>
      <c r="AB16" s="90"/>
      <c r="AC16" s="90"/>
      <c r="AD16" s="91">
        <v>0</v>
      </c>
      <c r="AE16" s="91">
        <v>0</v>
      </c>
      <c r="AF16" s="128"/>
      <c r="AG16" s="84"/>
      <c r="AH16" s="126"/>
      <c r="AI16" s="126"/>
      <c r="AJ16" s="89"/>
      <c r="AK16" s="93">
        <v>0</v>
      </c>
      <c r="AL16" s="129"/>
      <c r="AM16" s="95">
        <v>0</v>
      </c>
      <c r="AN16" s="96">
        <v>0</v>
      </c>
      <c r="AO16" s="89"/>
      <c r="AP16" s="98"/>
      <c r="AQ16" s="90"/>
      <c r="AR16" s="130">
        <v>0</v>
      </c>
      <c r="AS16" s="244"/>
      <c r="AT16" s="102">
        <v>0</v>
      </c>
      <c r="AU16" s="103">
        <v>0</v>
      </c>
      <c r="AV16" s="104">
        <v>0</v>
      </c>
      <c r="AW16" s="112"/>
      <c r="AX16" s="132"/>
      <c r="AY16" s="90"/>
      <c r="AZ16" s="133"/>
      <c r="BA16" s="108">
        <f t="shared" ref="BA16:BB28" si="1">AT16+AM16+D16</f>
        <v>1.5</v>
      </c>
      <c r="BB16" s="108">
        <f t="shared" si="1"/>
        <v>2</v>
      </c>
      <c r="BC16" s="109">
        <f t="shared" ref="BC16:BC28" si="2">AV16+M16+F16</f>
        <v>10</v>
      </c>
      <c r="BD16" s="98"/>
      <c r="BE16" s="111">
        <f t="shared" ref="BE16:BE28" si="3">SUM(V16)</f>
        <v>0</v>
      </c>
      <c r="BF16" s="223"/>
      <c r="BG16" s="112">
        <f t="shared" ref="BG16:BG28" si="4">SUM(AK16+W16)</f>
        <v>0</v>
      </c>
      <c r="BH16" s="94">
        <f t="shared" ref="BH16:BH28" si="5">SUM(AE16+AR16)</f>
        <v>0</v>
      </c>
      <c r="BI16" s="108">
        <f t="shared" ref="BI16:BI28" si="6">AD16</f>
        <v>0</v>
      </c>
      <c r="BJ16" s="113">
        <f t="shared" si="0"/>
        <v>13.5</v>
      </c>
      <c r="BK16" s="134">
        <v>2</v>
      </c>
      <c r="BL16" s="135"/>
      <c r="BM16" s="136"/>
      <c r="BN16" s="136"/>
      <c r="BO16" s="136"/>
      <c r="BP16" s="136"/>
      <c r="BQ16" s="136"/>
      <c r="BR16" s="136"/>
      <c r="BS16" s="136">
        <v>2</v>
      </c>
      <c r="BT16" s="136"/>
      <c r="BU16" s="136"/>
      <c r="BV16" s="686" t="s">
        <v>47</v>
      </c>
      <c r="BW16" s="687"/>
    </row>
    <row r="17" spans="1:75" s="20" customFormat="1" ht="19.5" thickBot="1">
      <c r="A17" s="120">
        <v>3</v>
      </c>
      <c r="B17" s="626">
        <v>321205409</v>
      </c>
      <c r="C17" s="628" t="s">
        <v>816</v>
      </c>
      <c r="D17" s="73">
        <v>2</v>
      </c>
      <c r="E17" s="121">
        <v>1.5</v>
      </c>
      <c r="F17" s="75">
        <v>3.5</v>
      </c>
      <c r="G17" s="143"/>
      <c r="H17" s="77"/>
      <c r="I17" s="77"/>
      <c r="J17" s="137"/>
      <c r="K17" s="240"/>
      <c r="L17" s="98"/>
      <c r="M17" s="75">
        <v>5.5</v>
      </c>
      <c r="N17" s="98"/>
      <c r="O17" s="77"/>
      <c r="P17" s="77"/>
      <c r="Q17" s="138"/>
      <c r="R17" s="126"/>
      <c r="S17" s="84"/>
      <c r="T17" s="126"/>
      <c r="U17" s="127"/>
      <c r="V17" s="86">
        <v>1</v>
      </c>
      <c r="W17" s="86">
        <v>1</v>
      </c>
      <c r="X17" s="133"/>
      <c r="Y17" s="84"/>
      <c r="Z17" s="89"/>
      <c r="AA17" s="89"/>
      <c r="AB17" s="90"/>
      <c r="AC17" s="90"/>
      <c r="AD17" s="91">
        <v>1</v>
      </c>
      <c r="AE17" s="91">
        <v>4.5</v>
      </c>
      <c r="AF17" s="128"/>
      <c r="AG17" s="84"/>
      <c r="AH17" s="126"/>
      <c r="AI17" s="126"/>
      <c r="AJ17" s="89"/>
      <c r="AK17" s="93">
        <v>1</v>
      </c>
      <c r="AL17" s="129"/>
      <c r="AM17" s="95">
        <v>3.5</v>
      </c>
      <c r="AN17" s="96">
        <v>3</v>
      </c>
      <c r="AO17" s="89"/>
      <c r="AP17" s="98"/>
      <c r="AQ17" s="90"/>
      <c r="AR17" s="130">
        <v>7</v>
      </c>
      <c r="AS17" s="244"/>
      <c r="AT17" s="102">
        <v>10</v>
      </c>
      <c r="AU17" s="103">
        <v>6</v>
      </c>
      <c r="AV17" s="104">
        <v>20.5</v>
      </c>
      <c r="AW17" s="89"/>
      <c r="AX17" s="132"/>
      <c r="AY17" s="90"/>
      <c r="AZ17" s="133"/>
      <c r="BA17" s="108">
        <f t="shared" si="1"/>
        <v>15.5</v>
      </c>
      <c r="BB17" s="108">
        <f t="shared" si="1"/>
        <v>10.5</v>
      </c>
      <c r="BC17" s="109">
        <f t="shared" si="2"/>
        <v>29.5</v>
      </c>
      <c r="BD17" s="98"/>
      <c r="BE17" s="111">
        <f t="shared" si="3"/>
        <v>1</v>
      </c>
      <c r="BF17" s="223"/>
      <c r="BG17" s="112">
        <f t="shared" si="4"/>
        <v>2</v>
      </c>
      <c r="BH17" s="94">
        <f t="shared" si="5"/>
        <v>11.5</v>
      </c>
      <c r="BI17" s="108">
        <f t="shared" si="6"/>
        <v>1</v>
      </c>
      <c r="BJ17" s="113">
        <f t="shared" si="0"/>
        <v>71</v>
      </c>
      <c r="BK17" s="134">
        <v>6</v>
      </c>
      <c r="BL17" s="135"/>
      <c r="BM17" s="136"/>
      <c r="BN17" s="136"/>
      <c r="BO17" s="136"/>
      <c r="BP17" s="136"/>
      <c r="BQ17" s="136"/>
      <c r="BR17" s="136"/>
      <c r="BS17" s="136"/>
      <c r="BT17" s="136">
        <v>1</v>
      </c>
      <c r="BU17" s="136">
        <v>5</v>
      </c>
      <c r="BV17" s="140"/>
      <c r="BW17" s="141" t="s">
        <v>57</v>
      </c>
    </row>
    <row r="18" spans="1:75" s="20" customFormat="1" ht="19.5" thickBot="1">
      <c r="A18" s="120">
        <v>4</v>
      </c>
      <c r="B18" s="626">
        <v>321205503</v>
      </c>
      <c r="C18" s="628" t="s">
        <v>817</v>
      </c>
      <c r="D18" s="73">
        <v>1.5</v>
      </c>
      <c r="E18" s="121">
        <v>1.5</v>
      </c>
      <c r="F18" s="75">
        <v>1.5</v>
      </c>
      <c r="G18" s="143"/>
      <c r="H18" s="77"/>
      <c r="I18" s="77"/>
      <c r="J18" s="137"/>
      <c r="K18" s="240"/>
      <c r="L18" s="98"/>
      <c r="M18" s="75">
        <v>5.5</v>
      </c>
      <c r="N18" s="98"/>
      <c r="O18" s="77"/>
      <c r="P18" s="77"/>
      <c r="Q18" s="138"/>
      <c r="R18" s="126"/>
      <c r="S18" s="84"/>
      <c r="T18" s="126"/>
      <c r="U18" s="127"/>
      <c r="V18" s="86">
        <v>1</v>
      </c>
      <c r="W18" s="86">
        <v>1</v>
      </c>
      <c r="X18" s="133"/>
      <c r="Y18" s="84"/>
      <c r="Z18" s="89"/>
      <c r="AA18" s="89"/>
      <c r="AB18" s="90"/>
      <c r="AC18" s="90"/>
      <c r="AD18" s="91">
        <v>1</v>
      </c>
      <c r="AE18" s="91">
        <v>4</v>
      </c>
      <c r="AF18" s="128"/>
      <c r="AG18" s="84"/>
      <c r="AH18" s="126"/>
      <c r="AI18" s="126"/>
      <c r="AJ18" s="89"/>
      <c r="AK18" s="93">
        <v>1</v>
      </c>
      <c r="AL18" s="129"/>
      <c r="AM18" s="95">
        <v>3</v>
      </c>
      <c r="AN18" s="96">
        <v>3</v>
      </c>
      <c r="AO18" s="89"/>
      <c r="AP18" s="98"/>
      <c r="AQ18" s="90"/>
      <c r="AR18" s="130">
        <v>5</v>
      </c>
      <c r="AS18" s="244"/>
      <c r="AT18" s="102">
        <v>8</v>
      </c>
      <c r="AU18" s="103">
        <v>10</v>
      </c>
      <c r="AV18" s="104">
        <v>15</v>
      </c>
      <c r="AW18" s="112"/>
      <c r="AX18" s="132"/>
      <c r="AY18" s="90"/>
      <c r="AZ18" s="133"/>
      <c r="BA18" s="108">
        <f t="shared" si="1"/>
        <v>12.5</v>
      </c>
      <c r="BB18" s="108">
        <f t="shared" si="1"/>
        <v>14.5</v>
      </c>
      <c r="BC18" s="109">
        <f t="shared" si="2"/>
        <v>22</v>
      </c>
      <c r="BD18" s="98"/>
      <c r="BE18" s="111">
        <f t="shared" si="3"/>
        <v>1</v>
      </c>
      <c r="BF18" s="223"/>
      <c r="BG18" s="112">
        <f t="shared" si="4"/>
        <v>2</v>
      </c>
      <c r="BH18" s="94">
        <f t="shared" si="5"/>
        <v>9</v>
      </c>
      <c r="BI18" s="108">
        <f t="shared" si="6"/>
        <v>1</v>
      </c>
      <c r="BJ18" s="113">
        <f t="shared" si="0"/>
        <v>62</v>
      </c>
      <c r="BK18" s="134">
        <v>2</v>
      </c>
      <c r="BL18" s="135"/>
      <c r="BM18" s="136"/>
      <c r="BN18" s="136"/>
      <c r="BO18" s="136"/>
      <c r="BP18" s="136"/>
      <c r="BQ18" s="136">
        <v>1</v>
      </c>
      <c r="BR18" s="136"/>
      <c r="BS18" s="136">
        <v>1</v>
      </c>
      <c r="BT18" s="136"/>
      <c r="BU18" s="136"/>
      <c r="BV18" s="140"/>
      <c r="BW18" s="141" t="s">
        <v>59</v>
      </c>
    </row>
    <row r="19" spans="1:75" s="20" customFormat="1" ht="19.5" thickBot="1">
      <c r="A19" s="120">
        <v>5</v>
      </c>
      <c r="B19" s="626">
        <v>321205680</v>
      </c>
      <c r="C19" s="628" t="s">
        <v>818</v>
      </c>
      <c r="D19" s="73">
        <v>1</v>
      </c>
      <c r="E19" s="121">
        <v>0.5</v>
      </c>
      <c r="F19" s="142">
        <v>1.5</v>
      </c>
      <c r="G19" s="240"/>
      <c r="H19" s="143"/>
      <c r="I19" s="143"/>
      <c r="J19" s="123"/>
      <c r="K19" s="240"/>
      <c r="L19" s="98"/>
      <c r="M19" s="142">
        <v>2.5</v>
      </c>
      <c r="N19" s="98"/>
      <c r="O19" s="143"/>
      <c r="P19" s="143"/>
      <c r="Q19" s="125"/>
      <c r="R19" s="126"/>
      <c r="S19" s="84"/>
      <c r="T19" s="144"/>
      <c r="U19" s="127"/>
      <c r="V19" s="86">
        <v>1</v>
      </c>
      <c r="W19" s="86">
        <v>1</v>
      </c>
      <c r="X19" s="133"/>
      <c r="Y19" s="84"/>
      <c r="Z19" s="89"/>
      <c r="AA19" s="89"/>
      <c r="AB19" s="90"/>
      <c r="AC19" s="90"/>
      <c r="AD19" s="91">
        <v>1</v>
      </c>
      <c r="AE19" s="91">
        <v>3</v>
      </c>
      <c r="AF19" s="128"/>
      <c r="AG19" s="84"/>
      <c r="AH19" s="144"/>
      <c r="AI19" s="126"/>
      <c r="AJ19" s="89"/>
      <c r="AK19" s="93">
        <v>1</v>
      </c>
      <c r="AL19" s="129"/>
      <c r="AM19" s="96">
        <v>3.5</v>
      </c>
      <c r="AN19" s="96">
        <v>3</v>
      </c>
      <c r="AO19" s="89"/>
      <c r="AP19" s="98"/>
      <c r="AQ19" s="90"/>
      <c r="AR19" s="130">
        <v>6</v>
      </c>
      <c r="AS19" s="244"/>
      <c r="AT19" s="145">
        <v>7</v>
      </c>
      <c r="AU19" s="104">
        <v>3.5</v>
      </c>
      <c r="AV19" s="104">
        <v>12.5</v>
      </c>
      <c r="AW19" s="112"/>
      <c r="AX19" s="132"/>
      <c r="AY19" s="90"/>
      <c r="AZ19" s="133"/>
      <c r="BA19" s="108">
        <f t="shared" si="1"/>
        <v>11.5</v>
      </c>
      <c r="BB19" s="108">
        <f t="shared" si="1"/>
        <v>7</v>
      </c>
      <c r="BC19" s="109">
        <f t="shared" si="2"/>
        <v>16.5</v>
      </c>
      <c r="BD19" s="98"/>
      <c r="BE19" s="111">
        <f t="shared" si="3"/>
        <v>1</v>
      </c>
      <c r="BF19" s="223"/>
      <c r="BG19" s="112">
        <f t="shared" si="4"/>
        <v>2</v>
      </c>
      <c r="BH19" s="94">
        <f t="shared" si="5"/>
        <v>9</v>
      </c>
      <c r="BI19" s="108">
        <f t="shared" si="6"/>
        <v>1</v>
      </c>
      <c r="BJ19" s="113">
        <f t="shared" si="0"/>
        <v>48</v>
      </c>
      <c r="BK19" s="134">
        <f t="shared" ref="BK19:BK22" si="7">SUM(BM19:BU19)</f>
        <v>10</v>
      </c>
      <c r="BL19" s="135"/>
      <c r="BM19" s="146">
        <v>2.5</v>
      </c>
      <c r="BN19" s="146">
        <v>2.5</v>
      </c>
      <c r="BO19" s="146">
        <v>5</v>
      </c>
      <c r="BP19" s="146"/>
      <c r="BQ19" s="146"/>
      <c r="BR19" s="146"/>
      <c r="BS19" s="146"/>
      <c r="BT19" s="146"/>
      <c r="BU19" s="146"/>
      <c r="BV19" s="688" t="s">
        <v>43</v>
      </c>
      <c r="BW19" s="689"/>
    </row>
    <row r="20" spans="1:75" s="20" customFormat="1" ht="19.5" thickBot="1">
      <c r="A20" s="120">
        <v>6</v>
      </c>
      <c r="B20" s="626">
        <v>322205842</v>
      </c>
      <c r="C20" s="628" t="s">
        <v>819</v>
      </c>
      <c r="D20" s="73">
        <v>2</v>
      </c>
      <c r="E20" s="121">
        <v>2</v>
      </c>
      <c r="F20" s="142">
        <v>1</v>
      </c>
      <c r="G20" s="240"/>
      <c r="H20" s="143"/>
      <c r="I20" s="143"/>
      <c r="J20" s="123"/>
      <c r="K20" s="240"/>
      <c r="L20" s="98"/>
      <c r="M20" s="142">
        <v>7.5</v>
      </c>
      <c r="N20" s="98"/>
      <c r="O20" s="143"/>
      <c r="P20" s="143"/>
      <c r="Q20" s="125"/>
      <c r="R20" s="126"/>
      <c r="S20" s="84"/>
      <c r="T20" s="126"/>
      <c r="U20" s="127"/>
      <c r="V20" s="86">
        <v>1</v>
      </c>
      <c r="W20" s="86">
        <v>1</v>
      </c>
      <c r="X20" s="133"/>
      <c r="Y20" s="84"/>
      <c r="Z20" s="89"/>
      <c r="AA20" s="89"/>
      <c r="AB20" s="90"/>
      <c r="AC20" s="90"/>
      <c r="AD20" s="91">
        <v>1</v>
      </c>
      <c r="AE20" s="91">
        <v>3</v>
      </c>
      <c r="AF20" s="128"/>
      <c r="AG20" s="84"/>
      <c r="AH20" s="126"/>
      <c r="AI20" s="126"/>
      <c r="AJ20" s="89"/>
      <c r="AK20" s="93">
        <v>1</v>
      </c>
      <c r="AL20" s="129"/>
      <c r="AM20" s="96">
        <v>3</v>
      </c>
      <c r="AN20" s="148">
        <v>2</v>
      </c>
      <c r="AO20" s="360"/>
      <c r="AP20" s="150"/>
      <c r="AQ20" s="90"/>
      <c r="AR20" s="130">
        <v>7.5</v>
      </c>
      <c r="AS20" s="244"/>
      <c r="AT20" s="151">
        <v>10.8</v>
      </c>
      <c r="AU20" s="151">
        <v>8</v>
      </c>
      <c r="AV20" s="151">
        <v>11.5</v>
      </c>
      <c r="AW20" s="361"/>
      <c r="AX20" s="132"/>
      <c r="AY20" s="90"/>
      <c r="AZ20" s="133"/>
      <c r="BA20" s="108">
        <f t="shared" si="1"/>
        <v>15.8</v>
      </c>
      <c r="BB20" s="108">
        <f t="shared" si="1"/>
        <v>12</v>
      </c>
      <c r="BC20" s="109">
        <f t="shared" si="2"/>
        <v>20</v>
      </c>
      <c r="BD20" s="98"/>
      <c r="BE20" s="111">
        <f t="shared" si="3"/>
        <v>1</v>
      </c>
      <c r="BF20" s="223"/>
      <c r="BG20" s="112">
        <f t="shared" si="4"/>
        <v>2</v>
      </c>
      <c r="BH20" s="94">
        <f t="shared" si="5"/>
        <v>10.5</v>
      </c>
      <c r="BI20" s="108">
        <f t="shared" si="6"/>
        <v>1</v>
      </c>
      <c r="BJ20" s="113">
        <f t="shared" si="0"/>
        <v>62.3</v>
      </c>
      <c r="BK20" s="134">
        <f t="shared" si="7"/>
        <v>10</v>
      </c>
      <c r="BL20" s="135"/>
      <c r="BM20" s="146"/>
      <c r="BN20" s="146"/>
      <c r="BO20" s="146">
        <v>10</v>
      </c>
      <c r="BP20" s="146"/>
      <c r="BQ20" s="146"/>
      <c r="BR20" s="146"/>
      <c r="BS20" s="146"/>
      <c r="BT20" s="146"/>
      <c r="BU20" s="146"/>
      <c r="BV20" s="688" t="s">
        <v>44</v>
      </c>
      <c r="BW20" s="689"/>
    </row>
    <row r="21" spans="1:75" s="20" customFormat="1" ht="19.5" thickBot="1">
      <c r="A21" s="120">
        <v>7</v>
      </c>
      <c r="B21" s="626">
        <v>322205933</v>
      </c>
      <c r="C21" s="628" t="s">
        <v>820</v>
      </c>
      <c r="D21" s="73">
        <v>2.5</v>
      </c>
      <c r="E21" s="121">
        <v>1</v>
      </c>
      <c r="F21" s="142">
        <v>2.5</v>
      </c>
      <c r="G21" s="240"/>
      <c r="H21" s="143"/>
      <c r="I21" s="143"/>
      <c r="J21" s="123"/>
      <c r="K21" s="240"/>
      <c r="L21" s="98"/>
      <c r="M21" s="142">
        <v>7.5</v>
      </c>
      <c r="N21" s="98"/>
      <c r="O21" s="143"/>
      <c r="P21" s="143"/>
      <c r="Q21" s="125"/>
      <c r="R21" s="126"/>
      <c r="S21" s="84"/>
      <c r="T21" s="126"/>
      <c r="U21" s="127"/>
      <c r="V21" s="86">
        <v>1</v>
      </c>
      <c r="W21" s="86">
        <v>1</v>
      </c>
      <c r="X21" s="133"/>
      <c r="Y21" s="84"/>
      <c r="Z21" s="89"/>
      <c r="AA21" s="89"/>
      <c r="AB21" s="90"/>
      <c r="AC21" s="90"/>
      <c r="AD21" s="91">
        <v>1</v>
      </c>
      <c r="AE21" s="91">
        <v>4</v>
      </c>
      <c r="AF21" s="128"/>
      <c r="AG21" s="84"/>
      <c r="AH21" s="126"/>
      <c r="AI21" s="126"/>
      <c r="AJ21" s="89"/>
      <c r="AK21" s="93">
        <v>1</v>
      </c>
      <c r="AL21" s="129"/>
      <c r="AM21" s="96">
        <v>2.5</v>
      </c>
      <c r="AN21" s="148">
        <v>2</v>
      </c>
      <c r="AO21" s="90"/>
      <c r="AP21" s="90"/>
      <c r="AQ21" s="90"/>
      <c r="AR21" s="130">
        <v>7</v>
      </c>
      <c r="AS21" s="244"/>
      <c r="AT21" s="151">
        <v>7.5</v>
      </c>
      <c r="AU21" s="151">
        <v>10</v>
      </c>
      <c r="AV21" s="151">
        <v>14.5</v>
      </c>
      <c r="AW21" s="89"/>
      <c r="AX21" s="132"/>
      <c r="AY21" s="90"/>
      <c r="AZ21" s="133"/>
      <c r="BA21" s="108">
        <f t="shared" si="1"/>
        <v>12.5</v>
      </c>
      <c r="BB21" s="108">
        <f t="shared" si="1"/>
        <v>13</v>
      </c>
      <c r="BC21" s="109">
        <f t="shared" si="2"/>
        <v>24.5</v>
      </c>
      <c r="BD21" s="98"/>
      <c r="BE21" s="111">
        <f t="shared" si="3"/>
        <v>1</v>
      </c>
      <c r="BF21" s="223"/>
      <c r="BG21" s="112">
        <f t="shared" si="4"/>
        <v>2</v>
      </c>
      <c r="BH21" s="94">
        <f t="shared" si="5"/>
        <v>11</v>
      </c>
      <c r="BI21" s="108">
        <f t="shared" si="6"/>
        <v>1</v>
      </c>
      <c r="BJ21" s="113">
        <f t="shared" si="0"/>
        <v>65</v>
      </c>
      <c r="BK21" s="134">
        <f t="shared" si="7"/>
        <v>20</v>
      </c>
      <c r="BL21" s="154"/>
      <c r="BM21" s="155">
        <v>5</v>
      </c>
      <c r="BN21" s="155">
        <v>5</v>
      </c>
      <c r="BO21" s="155"/>
      <c r="BP21" s="156"/>
      <c r="BQ21" s="156"/>
      <c r="BR21" s="156"/>
      <c r="BS21" s="157"/>
      <c r="BT21" s="157"/>
      <c r="BU21" s="158">
        <v>10</v>
      </c>
      <c r="BV21" s="688" t="s">
        <v>63</v>
      </c>
      <c r="BW21" s="689"/>
    </row>
    <row r="22" spans="1:75" s="20" customFormat="1" ht="19.5" thickBot="1">
      <c r="A22" s="120">
        <v>8</v>
      </c>
      <c r="B22" s="626">
        <v>331202620</v>
      </c>
      <c r="C22" s="628" t="s">
        <v>821</v>
      </c>
      <c r="D22" s="73">
        <v>2</v>
      </c>
      <c r="E22" s="121">
        <v>2</v>
      </c>
      <c r="F22" s="142">
        <v>1</v>
      </c>
      <c r="G22" s="240"/>
      <c r="H22" s="143"/>
      <c r="I22" s="143"/>
      <c r="J22" s="123"/>
      <c r="K22" s="240"/>
      <c r="L22" s="98"/>
      <c r="M22" s="142">
        <v>6.5</v>
      </c>
      <c r="N22" s="98"/>
      <c r="O22" s="143"/>
      <c r="P22" s="143"/>
      <c r="Q22" s="125"/>
      <c r="R22" s="126"/>
      <c r="S22" s="84"/>
      <c r="T22" s="126"/>
      <c r="U22" s="127"/>
      <c r="V22" s="86">
        <v>1</v>
      </c>
      <c r="W22" s="86">
        <v>1</v>
      </c>
      <c r="X22" s="133"/>
      <c r="Y22" s="84"/>
      <c r="Z22" s="89"/>
      <c r="AA22" s="89"/>
      <c r="AB22" s="90"/>
      <c r="AC22" s="90"/>
      <c r="AD22" s="91">
        <v>1</v>
      </c>
      <c r="AE22" s="91">
        <v>4</v>
      </c>
      <c r="AF22" s="128"/>
      <c r="AG22" s="84"/>
      <c r="AH22" s="126"/>
      <c r="AI22" s="126"/>
      <c r="AJ22" s="89"/>
      <c r="AK22" s="93">
        <v>1</v>
      </c>
      <c r="AL22" s="129"/>
      <c r="AM22" s="96">
        <v>4</v>
      </c>
      <c r="AN22" s="148">
        <v>3</v>
      </c>
      <c r="AO22" s="90"/>
      <c r="AP22" s="90"/>
      <c r="AQ22" s="90"/>
      <c r="AR22" s="130">
        <v>6.5</v>
      </c>
      <c r="AS22" s="244"/>
      <c r="AT22" s="151">
        <v>8.5</v>
      </c>
      <c r="AU22" s="151">
        <v>13</v>
      </c>
      <c r="AV22" s="151">
        <v>17.5</v>
      </c>
      <c r="AW22" s="362"/>
      <c r="AX22" s="132"/>
      <c r="AY22" s="90"/>
      <c r="AZ22" s="133"/>
      <c r="BA22" s="108">
        <f t="shared" si="1"/>
        <v>14.5</v>
      </c>
      <c r="BB22" s="108">
        <f t="shared" si="1"/>
        <v>18</v>
      </c>
      <c r="BC22" s="109">
        <f t="shared" si="2"/>
        <v>25</v>
      </c>
      <c r="BD22" s="98"/>
      <c r="BE22" s="111">
        <f t="shared" si="3"/>
        <v>1</v>
      </c>
      <c r="BF22" s="223"/>
      <c r="BG22" s="112">
        <f t="shared" si="4"/>
        <v>2</v>
      </c>
      <c r="BH22" s="94">
        <f t="shared" si="5"/>
        <v>10.5</v>
      </c>
      <c r="BI22" s="108">
        <f t="shared" si="6"/>
        <v>1</v>
      </c>
      <c r="BJ22" s="113">
        <f t="shared" si="0"/>
        <v>72</v>
      </c>
      <c r="BK22" s="134">
        <f t="shared" si="7"/>
        <v>50</v>
      </c>
      <c r="BL22" s="154"/>
      <c r="BM22" s="160">
        <v>13</v>
      </c>
      <c r="BN22" s="160">
        <v>13</v>
      </c>
      <c r="BO22" s="160">
        <v>24</v>
      </c>
      <c r="BP22" s="161"/>
      <c r="BQ22" s="161"/>
      <c r="BR22" s="161"/>
      <c r="BS22" s="162"/>
      <c r="BT22" s="162"/>
      <c r="BU22" s="163"/>
      <c r="BV22" s="688" t="s">
        <v>65</v>
      </c>
      <c r="BW22" s="689"/>
    </row>
    <row r="23" spans="1:75" s="20" customFormat="1" ht="19.5" thickBot="1">
      <c r="A23" s="120">
        <v>9</v>
      </c>
      <c r="B23" s="626">
        <v>331202716</v>
      </c>
      <c r="C23" s="628" t="s">
        <v>822</v>
      </c>
      <c r="D23" s="73">
        <v>2</v>
      </c>
      <c r="E23" s="121">
        <v>2</v>
      </c>
      <c r="F23" s="142">
        <v>2.5</v>
      </c>
      <c r="G23" s="240"/>
      <c r="H23" s="143"/>
      <c r="I23" s="143"/>
      <c r="J23" s="123"/>
      <c r="K23" s="240"/>
      <c r="L23" s="98"/>
      <c r="M23" s="142">
        <v>8.5</v>
      </c>
      <c r="N23" s="98"/>
      <c r="O23" s="143"/>
      <c r="P23" s="143"/>
      <c r="Q23" s="125"/>
      <c r="R23" s="126"/>
      <c r="S23" s="84"/>
      <c r="T23" s="144"/>
      <c r="U23" s="127"/>
      <c r="V23" s="86">
        <v>1</v>
      </c>
      <c r="W23" s="86">
        <v>1</v>
      </c>
      <c r="X23" s="133"/>
      <c r="Y23" s="84"/>
      <c r="Z23" s="89"/>
      <c r="AA23" s="89"/>
      <c r="AB23" s="90"/>
      <c r="AC23" s="90"/>
      <c r="AD23" s="91">
        <v>1</v>
      </c>
      <c r="AE23" s="91">
        <v>4.5</v>
      </c>
      <c r="AF23" s="92"/>
      <c r="AG23" s="84"/>
      <c r="AH23" s="144"/>
      <c r="AI23" s="126"/>
      <c r="AJ23" s="89"/>
      <c r="AK23" s="93">
        <v>1</v>
      </c>
      <c r="AL23" s="129"/>
      <c r="AM23" s="96">
        <v>2.5</v>
      </c>
      <c r="AN23" s="148">
        <v>2</v>
      </c>
      <c r="AO23" s="90"/>
      <c r="AP23" s="90"/>
      <c r="AQ23" s="90"/>
      <c r="AR23" s="130">
        <v>6.5</v>
      </c>
      <c r="AS23" s="244"/>
      <c r="AT23" s="151">
        <v>11</v>
      </c>
      <c r="AU23" s="151">
        <v>11</v>
      </c>
      <c r="AV23" s="151">
        <v>16.5</v>
      </c>
      <c r="AW23" s="89"/>
      <c r="AX23" s="132"/>
      <c r="AY23" s="90"/>
      <c r="AZ23" s="133"/>
      <c r="BA23" s="108">
        <f t="shared" si="1"/>
        <v>15.5</v>
      </c>
      <c r="BB23" s="108">
        <f t="shared" si="1"/>
        <v>15</v>
      </c>
      <c r="BC23" s="109">
        <f t="shared" si="2"/>
        <v>27.5</v>
      </c>
      <c r="BD23" s="98"/>
      <c r="BE23" s="111">
        <f t="shared" si="3"/>
        <v>1</v>
      </c>
      <c r="BF23" s="223"/>
      <c r="BG23" s="112">
        <f t="shared" si="4"/>
        <v>2</v>
      </c>
      <c r="BH23" s="94">
        <f t="shared" si="5"/>
        <v>11</v>
      </c>
      <c r="BI23" s="108">
        <f t="shared" si="6"/>
        <v>1</v>
      </c>
      <c r="BJ23" s="113">
        <f t="shared" si="0"/>
        <v>73</v>
      </c>
      <c r="BK23" s="164"/>
      <c r="BL23" s="165"/>
      <c r="BM23" s="166"/>
      <c r="BN23" s="166"/>
      <c r="BO23" s="166"/>
      <c r="BP23" s="167"/>
      <c r="BQ23" s="167"/>
      <c r="BR23" s="167"/>
      <c r="BS23" s="168"/>
      <c r="BT23" s="168"/>
      <c r="BU23" s="169"/>
      <c r="BV23" s="690"/>
      <c r="BW23" s="691"/>
    </row>
    <row r="24" spans="1:75" s="20" customFormat="1" ht="19.5" thickBot="1">
      <c r="A24" s="120">
        <v>10</v>
      </c>
      <c r="B24" s="626">
        <v>331203423</v>
      </c>
      <c r="C24" s="628" t="s">
        <v>823</v>
      </c>
      <c r="D24" s="73">
        <v>2</v>
      </c>
      <c r="E24" s="121">
        <v>2.5</v>
      </c>
      <c r="F24" s="142">
        <v>4</v>
      </c>
      <c r="G24" s="98"/>
      <c r="H24" s="143"/>
      <c r="I24" s="143"/>
      <c r="J24" s="123"/>
      <c r="K24" s="240"/>
      <c r="L24" s="98"/>
      <c r="M24" s="142">
        <v>9.5</v>
      </c>
      <c r="N24" s="98"/>
      <c r="O24" s="143"/>
      <c r="P24" s="143"/>
      <c r="Q24" s="125"/>
      <c r="R24" s="126"/>
      <c r="S24" s="98"/>
      <c r="T24" s="126"/>
      <c r="U24" s="127"/>
      <c r="V24" s="86">
        <v>1</v>
      </c>
      <c r="W24" s="86">
        <v>1</v>
      </c>
      <c r="X24" s="133"/>
      <c r="Y24" s="84"/>
      <c r="Z24" s="89"/>
      <c r="AA24" s="89"/>
      <c r="AB24" s="90"/>
      <c r="AC24" s="90"/>
      <c r="AD24" s="91">
        <v>1</v>
      </c>
      <c r="AE24" s="91">
        <v>4.5</v>
      </c>
      <c r="AF24" s="128"/>
      <c r="AG24" s="98"/>
      <c r="AH24" s="126"/>
      <c r="AI24" s="126"/>
      <c r="AJ24" s="89"/>
      <c r="AK24" s="93">
        <v>1</v>
      </c>
      <c r="AL24" s="129"/>
      <c r="AM24" s="96">
        <v>4</v>
      </c>
      <c r="AN24" s="148">
        <v>3.5</v>
      </c>
      <c r="AO24" s="90"/>
      <c r="AP24" s="90"/>
      <c r="AQ24" s="90"/>
      <c r="AR24" s="130">
        <v>6</v>
      </c>
      <c r="AS24" s="244"/>
      <c r="AT24" s="151">
        <v>10.5</v>
      </c>
      <c r="AU24" s="151">
        <v>12</v>
      </c>
      <c r="AV24" s="151">
        <v>17</v>
      </c>
      <c r="AW24" s="89"/>
      <c r="AX24" s="132"/>
      <c r="AY24" s="90"/>
      <c r="AZ24" s="133"/>
      <c r="BA24" s="108">
        <f t="shared" si="1"/>
        <v>16.5</v>
      </c>
      <c r="BB24" s="108">
        <f t="shared" si="1"/>
        <v>18</v>
      </c>
      <c r="BC24" s="109">
        <f t="shared" si="2"/>
        <v>30.5</v>
      </c>
      <c r="BD24" s="98"/>
      <c r="BE24" s="111">
        <f t="shared" si="3"/>
        <v>1</v>
      </c>
      <c r="BF24" s="223"/>
      <c r="BG24" s="112">
        <f t="shared" si="4"/>
        <v>2</v>
      </c>
      <c r="BH24" s="94">
        <f t="shared" si="5"/>
        <v>10.5</v>
      </c>
      <c r="BI24" s="108">
        <f t="shared" si="6"/>
        <v>1</v>
      </c>
      <c r="BJ24" s="113">
        <f t="shared" si="0"/>
        <v>79.5</v>
      </c>
      <c r="BK24" s="170">
        <f>SUM(BK16:BK22)</f>
        <v>100</v>
      </c>
      <c r="BL24" s="171"/>
      <c r="BM24" s="172">
        <f>SUM(BM16:BM23)</f>
        <v>20.5</v>
      </c>
      <c r="BN24" s="172">
        <f t="shared" ref="BN24:BU24" si="8">SUM(BN16:BN23)</f>
        <v>20.5</v>
      </c>
      <c r="BO24" s="172">
        <f t="shared" si="8"/>
        <v>39</v>
      </c>
      <c r="BP24" s="172">
        <f t="shared" si="8"/>
        <v>0</v>
      </c>
      <c r="BQ24" s="172">
        <f t="shared" si="8"/>
        <v>1</v>
      </c>
      <c r="BR24" s="172">
        <v>0</v>
      </c>
      <c r="BS24" s="172">
        <v>3</v>
      </c>
      <c r="BT24" s="172">
        <v>1</v>
      </c>
      <c r="BU24" s="172">
        <f t="shared" si="8"/>
        <v>15</v>
      </c>
      <c r="BV24" s="692" t="s">
        <v>68</v>
      </c>
      <c r="BW24" s="693"/>
    </row>
    <row r="25" spans="1:75" s="20" customFormat="1" ht="19.5" thickBot="1">
      <c r="A25" s="120">
        <v>11</v>
      </c>
      <c r="B25" s="626">
        <v>331203425</v>
      </c>
      <c r="C25" s="628" t="s">
        <v>824</v>
      </c>
      <c r="D25" s="73">
        <v>2</v>
      </c>
      <c r="E25" s="121">
        <v>2.5</v>
      </c>
      <c r="F25" s="142">
        <v>3.5</v>
      </c>
      <c r="G25" s="240"/>
      <c r="H25" s="143"/>
      <c r="I25" s="143"/>
      <c r="J25" s="123"/>
      <c r="K25" s="240"/>
      <c r="L25" s="98"/>
      <c r="M25" s="142">
        <v>8.5</v>
      </c>
      <c r="N25" s="98"/>
      <c r="O25" s="143"/>
      <c r="P25" s="143"/>
      <c r="Q25" s="125"/>
      <c r="R25" s="144"/>
      <c r="S25" s="98"/>
      <c r="T25" s="126"/>
      <c r="U25" s="127"/>
      <c r="V25" s="86">
        <v>1</v>
      </c>
      <c r="W25" s="86">
        <v>1</v>
      </c>
      <c r="X25" s="133"/>
      <c r="Y25" s="84"/>
      <c r="Z25" s="89"/>
      <c r="AA25" s="89"/>
      <c r="AB25" s="90"/>
      <c r="AC25" s="90"/>
      <c r="AD25" s="91">
        <v>1</v>
      </c>
      <c r="AE25" s="91">
        <v>3</v>
      </c>
      <c r="AF25" s="128"/>
      <c r="AG25" s="98"/>
      <c r="AH25" s="126"/>
      <c r="AI25" s="144"/>
      <c r="AJ25" s="89"/>
      <c r="AK25" s="93">
        <v>1</v>
      </c>
      <c r="AL25" s="129"/>
      <c r="AM25" s="96">
        <v>4</v>
      </c>
      <c r="AN25" s="148">
        <v>3.5</v>
      </c>
      <c r="AO25" s="90"/>
      <c r="AP25" s="90"/>
      <c r="AQ25" s="90"/>
      <c r="AR25" s="130">
        <v>8</v>
      </c>
      <c r="AS25" s="244"/>
      <c r="AT25" s="151">
        <v>4.5</v>
      </c>
      <c r="AU25" s="151">
        <v>8.5</v>
      </c>
      <c r="AV25" s="151">
        <v>14</v>
      </c>
      <c r="AW25" s="89"/>
      <c r="AX25" s="132"/>
      <c r="AY25" s="90"/>
      <c r="AZ25" s="133"/>
      <c r="BA25" s="108">
        <f t="shared" si="1"/>
        <v>10.5</v>
      </c>
      <c r="BB25" s="108">
        <f t="shared" si="1"/>
        <v>14.5</v>
      </c>
      <c r="BC25" s="109">
        <f t="shared" si="2"/>
        <v>26</v>
      </c>
      <c r="BD25" s="98"/>
      <c r="BE25" s="111">
        <f t="shared" si="3"/>
        <v>1</v>
      </c>
      <c r="BF25" s="223"/>
      <c r="BG25" s="112">
        <f t="shared" si="4"/>
        <v>2</v>
      </c>
      <c r="BH25" s="94">
        <f t="shared" si="5"/>
        <v>11</v>
      </c>
      <c r="BI25" s="108">
        <f t="shared" si="6"/>
        <v>1</v>
      </c>
      <c r="BJ25" s="113">
        <f t="shared" si="0"/>
        <v>66</v>
      </c>
    </row>
    <row r="26" spans="1:75" s="20" customFormat="1" ht="19.5" thickBot="1">
      <c r="A26" s="120">
        <v>12</v>
      </c>
      <c r="B26" s="626">
        <v>331203458</v>
      </c>
      <c r="C26" s="628" t="s">
        <v>825</v>
      </c>
      <c r="D26" s="73">
        <v>1.5</v>
      </c>
      <c r="E26" s="121">
        <v>1.5</v>
      </c>
      <c r="F26" s="142">
        <v>2</v>
      </c>
      <c r="G26" s="240"/>
      <c r="H26" s="143"/>
      <c r="I26" s="143"/>
      <c r="J26" s="123"/>
      <c r="K26" s="240"/>
      <c r="L26" s="98"/>
      <c r="M26" s="142">
        <v>2.5</v>
      </c>
      <c r="N26" s="98"/>
      <c r="O26" s="143"/>
      <c r="P26" s="143"/>
      <c r="Q26" s="125"/>
      <c r="R26" s="144"/>
      <c r="S26" s="98"/>
      <c r="T26" s="126"/>
      <c r="U26" s="127"/>
      <c r="V26" s="86">
        <v>1</v>
      </c>
      <c r="W26" s="86">
        <v>1</v>
      </c>
      <c r="X26" s="133"/>
      <c r="Y26" s="84"/>
      <c r="Z26" s="89"/>
      <c r="AA26" s="89"/>
      <c r="AB26" s="90"/>
      <c r="AC26" s="90"/>
      <c r="AD26" s="91">
        <v>1</v>
      </c>
      <c r="AE26" s="91">
        <v>3</v>
      </c>
      <c r="AF26" s="128"/>
      <c r="AG26" s="98"/>
      <c r="AH26" s="126"/>
      <c r="AI26" s="126"/>
      <c r="AJ26" s="89"/>
      <c r="AK26" s="93">
        <v>1</v>
      </c>
      <c r="AL26" s="129"/>
      <c r="AM26" s="96">
        <v>4</v>
      </c>
      <c r="AN26" s="148">
        <v>3</v>
      </c>
      <c r="AO26" s="90"/>
      <c r="AP26" s="90"/>
      <c r="AQ26" s="90"/>
      <c r="AR26" s="130">
        <v>5.5</v>
      </c>
      <c r="AS26" s="244"/>
      <c r="AT26" s="151">
        <v>7.5</v>
      </c>
      <c r="AU26" s="151">
        <v>7</v>
      </c>
      <c r="AV26" s="151">
        <v>9.5</v>
      </c>
      <c r="AW26" s="89"/>
      <c r="AX26" s="132"/>
      <c r="AY26" s="90"/>
      <c r="AZ26" s="133"/>
      <c r="BA26" s="108">
        <f t="shared" si="1"/>
        <v>13</v>
      </c>
      <c r="BB26" s="108">
        <f t="shared" si="1"/>
        <v>11.5</v>
      </c>
      <c r="BC26" s="109">
        <f t="shared" si="2"/>
        <v>14</v>
      </c>
      <c r="BD26" s="98"/>
      <c r="BE26" s="111">
        <f t="shared" si="3"/>
        <v>1</v>
      </c>
      <c r="BF26" s="223"/>
      <c r="BG26" s="112">
        <f t="shared" si="4"/>
        <v>2</v>
      </c>
      <c r="BH26" s="94">
        <f t="shared" si="5"/>
        <v>8.5</v>
      </c>
      <c r="BI26" s="108">
        <f t="shared" si="6"/>
        <v>1</v>
      </c>
      <c r="BJ26" s="113">
        <f t="shared" si="0"/>
        <v>51</v>
      </c>
      <c r="BK26" s="694" t="s">
        <v>71</v>
      </c>
      <c r="BL26" s="695"/>
      <c r="BM26" s="695"/>
      <c r="BN26" s="695"/>
      <c r="BO26" s="695"/>
      <c r="BP26" s="695"/>
      <c r="BQ26" s="608"/>
      <c r="BR26" s="695" t="s">
        <v>72</v>
      </c>
      <c r="BS26" s="695"/>
      <c r="BT26" s="695"/>
      <c r="BU26" s="695"/>
      <c r="BV26" s="695"/>
      <c r="BW26" s="698"/>
    </row>
    <row r="27" spans="1:75" s="20" customFormat="1" ht="19.5" thickBot="1">
      <c r="A27" s="120">
        <v>13</v>
      </c>
      <c r="B27" s="626">
        <v>331203471</v>
      </c>
      <c r="C27" s="628" t="s">
        <v>826</v>
      </c>
      <c r="D27" s="73">
        <v>2.5</v>
      </c>
      <c r="E27" s="121">
        <v>1</v>
      </c>
      <c r="F27" s="142">
        <v>3.5</v>
      </c>
      <c r="G27" s="240"/>
      <c r="H27" s="143"/>
      <c r="I27" s="143"/>
      <c r="J27" s="123"/>
      <c r="K27" s="240"/>
      <c r="L27" s="98"/>
      <c r="M27" s="142">
        <v>8.5</v>
      </c>
      <c r="N27" s="98"/>
      <c r="O27" s="143"/>
      <c r="P27" s="143"/>
      <c r="Q27" s="125"/>
      <c r="R27" s="144"/>
      <c r="S27" s="84"/>
      <c r="T27" s="144"/>
      <c r="U27" s="127"/>
      <c r="V27" s="86">
        <v>1</v>
      </c>
      <c r="W27" s="86">
        <v>1</v>
      </c>
      <c r="X27" s="133"/>
      <c r="Y27" s="84"/>
      <c r="Z27" s="89"/>
      <c r="AA27" s="89"/>
      <c r="AB27" s="90"/>
      <c r="AC27" s="90"/>
      <c r="AD27" s="91">
        <v>1</v>
      </c>
      <c r="AE27" s="91">
        <v>4</v>
      </c>
      <c r="AF27" s="92"/>
      <c r="AG27" s="84"/>
      <c r="AH27" s="144"/>
      <c r="AI27" s="126"/>
      <c r="AJ27" s="89"/>
      <c r="AK27" s="93">
        <v>2</v>
      </c>
      <c r="AL27" s="129"/>
      <c r="AM27" s="96">
        <v>3</v>
      </c>
      <c r="AN27" s="148">
        <v>3</v>
      </c>
      <c r="AO27" s="90"/>
      <c r="AP27" s="90"/>
      <c r="AQ27" s="90"/>
      <c r="AR27" s="130">
        <v>8.5</v>
      </c>
      <c r="AS27" s="244"/>
      <c r="AT27" s="151">
        <v>4</v>
      </c>
      <c r="AU27" s="151">
        <v>3</v>
      </c>
      <c r="AV27" s="151">
        <v>13</v>
      </c>
      <c r="AW27" s="89"/>
      <c r="AX27" s="132"/>
      <c r="AY27" s="90"/>
      <c r="AZ27" s="133"/>
      <c r="BA27" s="108">
        <f t="shared" si="1"/>
        <v>9.5</v>
      </c>
      <c r="BB27" s="108">
        <f t="shared" si="1"/>
        <v>7</v>
      </c>
      <c r="BC27" s="109">
        <f t="shared" si="2"/>
        <v>25</v>
      </c>
      <c r="BD27" s="98"/>
      <c r="BE27" s="111">
        <f t="shared" si="3"/>
        <v>1</v>
      </c>
      <c r="BF27" s="223"/>
      <c r="BG27" s="112">
        <f t="shared" si="4"/>
        <v>3</v>
      </c>
      <c r="BH27" s="94">
        <f t="shared" si="5"/>
        <v>12.5</v>
      </c>
      <c r="BI27" s="108">
        <f t="shared" si="6"/>
        <v>1</v>
      </c>
      <c r="BJ27" s="113">
        <f t="shared" si="0"/>
        <v>59</v>
      </c>
      <c r="BK27" s="696"/>
      <c r="BL27" s="697"/>
      <c r="BM27" s="697"/>
      <c r="BN27" s="697"/>
      <c r="BO27" s="697"/>
      <c r="BP27" s="697"/>
      <c r="BQ27" s="609"/>
      <c r="BR27" s="697"/>
      <c r="BS27" s="697"/>
      <c r="BT27" s="697"/>
      <c r="BU27" s="697"/>
      <c r="BV27" s="697"/>
      <c r="BW27" s="699"/>
    </row>
    <row r="28" spans="1:75" s="20" customFormat="1" ht="19.5" thickBot="1">
      <c r="A28" s="120">
        <v>14</v>
      </c>
      <c r="B28" s="626">
        <v>331203517</v>
      </c>
      <c r="C28" s="628" t="s">
        <v>827</v>
      </c>
      <c r="D28" s="73">
        <v>1.5</v>
      </c>
      <c r="E28" s="121">
        <v>1.5</v>
      </c>
      <c r="F28" s="142">
        <v>2</v>
      </c>
      <c r="G28" s="240"/>
      <c r="H28" s="143"/>
      <c r="I28" s="143"/>
      <c r="J28" s="123"/>
      <c r="K28" s="240"/>
      <c r="L28" s="98"/>
      <c r="M28" s="142">
        <v>3.5</v>
      </c>
      <c r="N28" s="98"/>
      <c r="O28" s="143"/>
      <c r="P28" s="143"/>
      <c r="Q28" s="125"/>
      <c r="R28" s="126"/>
      <c r="S28" s="84"/>
      <c r="T28" s="126"/>
      <c r="U28" s="144"/>
      <c r="V28" s="86">
        <v>1</v>
      </c>
      <c r="W28" s="86">
        <v>1</v>
      </c>
      <c r="X28" s="133"/>
      <c r="Y28" s="84"/>
      <c r="Z28" s="89"/>
      <c r="AA28" s="89"/>
      <c r="AB28" s="90"/>
      <c r="AC28" s="90"/>
      <c r="AD28" s="91">
        <v>1</v>
      </c>
      <c r="AE28" s="91">
        <v>4.5</v>
      </c>
      <c r="AF28" s="128"/>
      <c r="AG28" s="84"/>
      <c r="AH28" s="126"/>
      <c r="AI28" s="144"/>
      <c r="AJ28" s="89"/>
      <c r="AK28" s="93">
        <v>2</v>
      </c>
      <c r="AL28" s="129"/>
      <c r="AM28" s="96">
        <v>2</v>
      </c>
      <c r="AN28" s="148">
        <v>3.5</v>
      </c>
      <c r="AO28" s="90"/>
      <c r="AP28" s="90"/>
      <c r="AQ28" s="90"/>
      <c r="AR28" s="130">
        <v>9</v>
      </c>
      <c r="AS28" s="244"/>
      <c r="AT28" s="151">
        <v>8</v>
      </c>
      <c r="AU28" s="151">
        <v>9</v>
      </c>
      <c r="AV28" s="151">
        <v>10.5</v>
      </c>
      <c r="AW28" s="112"/>
      <c r="AX28" s="132"/>
      <c r="AY28" s="90"/>
      <c r="AZ28" s="133"/>
      <c r="BA28" s="108">
        <f t="shared" si="1"/>
        <v>11.5</v>
      </c>
      <c r="BB28" s="108">
        <f t="shared" si="1"/>
        <v>14</v>
      </c>
      <c r="BC28" s="109">
        <f t="shared" si="2"/>
        <v>16</v>
      </c>
      <c r="BD28" s="98"/>
      <c r="BE28" s="111">
        <f t="shared" si="3"/>
        <v>1</v>
      </c>
      <c r="BF28" s="223"/>
      <c r="BG28" s="112">
        <f t="shared" si="4"/>
        <v>3</v>
      </c>
      <c r="BH28" s="94">
        <f t="shared" si="5"/>
        <v>13.5</v>
      </c>
      <c r="BI28" s="108">
        <f t="shared" si="6"/>
        <v>1</v>
      </c>
      <c r="BJ28" s="113">
        <f t="shared" si="0"/>
        <v>60</v>
      </c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</row>
    <row r="29" spans="1:75" s="20" customFormat="1" ht="16.5" thickBot="1">
      <c r="A29" s="120"/>
      <c r="B29" s="120"/>
      <c r="C29" s="359"/>
      <c r="D29" s="73"/>
      <c r="E29" s="121"/>
      <c r="F29" s="142"/>
      <c r="G29" s="240"/>
      <c r="H29" s="143"/>
      <c r="I29" s="143"/>
      <c r="J29" s="123"/>
      <c r="K29" s="240"/>
      <c r="L29" s="98"/>
      <c r="M29" s="142"/>
      <c r="N29" s="98"/>
      <c r="O29" s="143"/>
      <c r="P29" s="143"/>
      <c r="Q29" s="125"/>
      <c r="R29" s="126"/>
      <c r="S29" s="98"/>
      <c r="T29" s="126"/>
      <c r="U29" s="126"/>
      <c r="V29" s="86"/>
      <c r="W29" s="86"/>
      <c r="X29" s="133"/>
      <c r="Y29" s="84"/>
      <c r="Z29" s="89"/>
      <c r="AA29" s="89"/>
      <c r="AB29" s="90"/>
      <c r="AC29" s="90"/>
      <c r="AD29" s="91"/>
      <c r="AE29" s="91"/>
      <c r="AF29" s="128"/>
      <c r="AG29" s="98"/>
      <c r="AH29" s="126"/>
      <c r="AI29" s="126"/>
      <c r="AJ29" s="89"/>
      <c r="AK29" s="93"/>
      <c r="AL29" s="129"/>
      <c r="AM29" s="96"/>
      <c r="AN29" s="148"/>
      <c r="AO29" s="90"/>
      <c r="AP29" s="90"/>
      <c r="AQ29" s="90"/>
      <c r="AR29" s="130"/>
      <c r="AS29" s="244"/>
      <c r="AT29" s="151"/>
      <c r="AU29" s="151"/>
      <c r="AV29" s="151"/>
      <c r="AW29" s="89"/>
      <c r="AX29" s="132"/>
      <c r="AY29" s="90"/>
      <c r="AZ29" s="133"/>
      <c r="BA29" s="108"/>
      <c r="BB29" s="108"/>
      <c r="BC29" s="109"/>
      <c r="BD29" s="98"/>
      <c r="BE29" s="111"/>
      <c r="BF29" s="223"/>
      <c r="BG29" s="112"/>
      <c r="BH29" s="94"/>
      <c r="BI29" s="108"/>
      <c r="BJ29" s="113">
        <f t="shared" si="0"/>
        <v>0</v>
      </c>
      <c r="BK29" s="674"/>
      <c r="BL29" s="675"/>
      <c r="BM29" s="675"/>
      <c r="BN29" s="675"/>
      <c r="BO29" s="675"/>
      <c r="BP29" s="675"/>
      <c r="BQ29" s="675"/>
      <c r="BR29" s="675"/>
      <c r="BS29" s="675"/>
      <c r="BT29" s="675"/>
      <c r="BU29" s="675"/>
      <c r="BV29" s="675"/>
      <c r="BW29" s="676"/>
    </row>
    <row r="30" spans="1:75" s="20" customFormat="1" ht="16.5" thickBot="1">
      <c r="A30" s="120"/>
      <c r="B30" s="120"/>
      <c r="C30" s="359"/>
      <c r="D30" s="73"/>
      <c r="E30" s="121"/>
      <c r="F30" s="142"/>
      <c r="G30" s="240"/>
      <c r="H30" s="143"/>
      <c r="I30" s="143"/>
      <c r="J30" s="123"/>
      <c r="K30" s="240"/>
      <c r="L30" s="98"/>
      <c r="M30" s="142"/>
      <c r="N30" s="98"/>
      <c r="O30" s="143"/>
      <c r="P30" s="143"/>
      <c r="Q30" s="125"/>
      <c r="R30" s="126"/>
      <c r="S30" s="98"/>
      <c r="T30" s="126"/>
      <c r="U30" s="126"/>
      <c r="V30" s="86"/>
      <c r="W30" s="86"/>
      <c r="X30" s="133"/>
      <c r="Y30" s="84"/>
      <c r="Z30" s="89"/>
      <c r="AA30" s="89"/>
      <c r="AB30" s="90"/>
      <c r="AC30" s="90"/>
      <c r="AD30" s="91"/>
      <c r="AE30" s="91"/>
      <c r="AF30" s="128"/>
      <c r="AG30" s="98"/>
      <c r="AH30" s="126"/>
      <c r="AI30" s="126"/>
      <c r="AJ30" s="89"/>
      <c r="AK30" s="93"/>
      <c r="AL30" s="129"/>
      <c r="AM30" s="96"/>
      <c r="AN30" s="148"/>
      <c r="AO30" s="90"/>
      <c r="AP30" s="90"/>
      <c r="AQ30" s="90"/>
      <c r="AR30" s="130"/>
      <c r="AS30" s="244"/>
      <c r="AT30" s="151"/>
      <c r="AU30" s="151"/>
      <c r="AV30" s="151"/>
      <c r="AW30" s="112"/>
      <c r="AX30" s="132"/>
      <c r="AY30" s="90"/>
      <c r="AZ30" s="133"/>
      <c r="BA30" s="108"/>
      <c r="BB30" s="108"/>
      <c r="BC30" s="109"/>
      <c r="BD30" s="98"/>
      <c r="BE30" s="111"/>
      <c r="BF30" s="223"/>
      <c r="BG30" s="112"/>
      <c r="BH30" s="94"/>
      <c r="BI30" s="108"/>
      <c r="BJ30" s="113">
        <f t="shared" si="0"/>
        <v>0</v>
      </c>
      <c r="BK30" s="677"/>
      <c r="BL30" s="678"/>
      <c r="BM30" s="678"/>
      <c r="BN30" s="678"/>
      <c r="BO30" s="678"/>
      <c r="BP30" s="678"/>
      <c r="BQ30" s="678"/>
      <c r="BR30" s="678"/>
      <c r="BS30" s="678"/>
      <c r="BT30" s="678"/>
      <c r="BU30" s="678"/>
      <c r="BV30" s="678"/>
      <c r="BW30" s="679"/>
    </row>
    <row r="31" spans="1:75" s="20" customFormat="1" ht="16.5" thickBot="1">
      <c r="A31" s="120"/>
      <c r="B31" s="120"/>
      <c r="C31" s="359"/>
      <c r="D31" s="73"/>
      <c r="E31" s="121"/>
      <c r="F31" s="142"/>
      <c r="G31" s="240"/>
      <c r="H31" s="143"/>
      <c r="I31" s="143"/>
      <c r="J31" s="123"/>
      <c r="K31" s="240"/>
      <c r="L31" s="98"/>
      <c r="M31" s="142"/>
      <c r="N31" s="98"/>
      <c r="O31" s="143"/>
      <c r="P31" s="143"/>
      <c r="Q31" s="125"/>
      <c r="R31" s="126"/>
      <c r="S31" s="98"/>
      <c r="T31" s="126"/>
      <c r="U31" s="126"/>
      <c r="V31" s="86"/>
      <c r="W31" s="86"/>
      <c r="X31" s="133"/>
      <c r="Y31" s="84"/>
      <c r="Z31" s="89"/>
      <c r="AA31" s="89"/>
      <c r="AB31" s="90"/>
      <c r="AC31" s="90"/>
      <c r="AD31" s="91"/>
      <c r="AE31" s="91"/>
      <c r="AF31" s="128"/>
      <c r="AG31" s="98"/>
      <c r="AH31" s="126"/>
      <c r="AI31" s="126"/>
      <c r="AJ31" s="89"/>
      <c r="AK31" s="93"/>
      <c r="AL31" s="129"/>
      <c r="AM31" s="96"/>
      <c r="AN31" s="148"/>
      <c r="AO31" s="90"/>
      <c r="AP31" s="90"/>
      <c r="AQ31" s="90"/>
      <c r="AR31" s="130"/>
      <c r="AS31" s="244"/>
      <c r="AT31" s="151"/>
      <c r="AU31" s="151"/>
      <c r="AV31" s="151"/>
      <c r="AW31" s="112"/>
      <c r="AX31" s="132"/>
      <c r="AY31" s="90"/>
      <c r="AZ31" s="133"/>
      <c r="BA31" s="108"/>
      <c r="BB31" s="108"/>
      <c r="BC31" s="109"/>
      <c r="BD31" s="98"/>
      <c r="BE31" s="111"/>
      <c r="BF31" s="223"/>
      <c r="BG31" s="112"/>
      <c r="BH31" s="94"/>
      <c r="BI31" s="108"/>
      <c r="BJ31" s="113">
        <f t="shared" si="0"/>
        <v>0</v>
      </c>
      <c r="BK31" s="677"/>
      <c r="BL31" s="678"/>
      <c r="BM31" s="678"/>
      <c r="BN31" s="678"/>
      <c r="BO31" s="678"/>
      <c r="BP31" s="678"/>
      <c r="BQ31" s="678"/>
      <c r="BR31" s="678"/>
      <c r="BS31" s="678"/>
      <c r="BT31" s="678"/>
      <c r="BU31" s="678"/>
      <c r="BV31" s="678"/>
      <c r="BW31" s="679"/>
    </row>
    <row r="32" spans="1:75" s="20" customFormat="1" ht="16.5" thickBot="1">
      <c r="A32" s="120"/>
      <c r="B32" s="120"/>
      <c r="C32" s="359"/>
      <c r="D32" s="73"/>
      <c r="E32" s="121"/>
      <c r="F32" s="175"/>
      <c r="G32" s="240"/>
      <c r="H32" s="143"/>
      <c r="I32" s="143"/>
      <c r="J32" s="123"/>
      <c r="K32" s="240"/>
      <c r="L32" s="98"/>
      <c r="M32" s="142"/>
      <c r="N32" s="98"/>
      <c r="O32" s="143"/>
      <c r="P32" s="143"/>
      <c r="Q32" s="125"/>
      <c r="R32" s="126"/>
      <c r="S32" s="84"/>
      <c r="T32" s="126"/>
      <c r="U32" s="126"/>
      <c r="V32" s="86"/>
      <c r="W32" s="86"/>
      <c r="X32" s="133"/>
      <c r="Y32" s="84"/>
      <c r="Z32" s="89"/>
      <c r="AA32" s="89"/>
      <c r="AB32" s="90"/>
      <c r="AC32" s="90"/>
      <c r="AD32" s="91"/>
      <c r="AE32" s="91"/>
      <c r="AF32" s="128"/>
      <c r="AG32" s="84"/>
      <c r="AH32" s="126"/>
      <c r="AI32" s="126"/>
      <c r="AJ32" s="89"/>
      <c r="AK32" s="93"/>
      <c r="AL32" s="129"/>
      <c r="AM32" s="176"/>
      <c r="AN32" s="153"/>
      <c r="AO32" s="90"/>
      <c r="AP32" s="90"/>
      <c r="AQ32" s="90"/>
      <c r="AR32" s="130"/>
      <c r="AS32" s="244"/>
      <c r="AT32" s="151"/>
      <c r="AU32" s="151"/>
      <c r="AV32" s="151"/>
      <c r="AW32" s="112"/>
      <c r="AX32" s="132"/>
      <c r="AY32" s="90"/>
      <c r="AZ32" s="133"/>
      <c r="BA32" s="108"/>
      <c r="BB32" s="108"/>
      <c r="BC32" s="109"/>
      <c r="BD32" s="98"/>
      <c r="BE32" s="111"/>
      <c r="BF32" s="223"/>
      <c r="BG32" s="112"/>
      <c r="BH32" s="94"/>
      <c r="BI32" s="108"/>
      <c r="BJ32" s="113">
        <f t="shared" si="0"/>
        <v>0</v>
      </c>
      <c r="BK32" s="677"/>
      <c r="BL32" s="678"/>
      <c r="BM32" s="678"/>
      <c r="BN32" s="678"/>
      <c r="BO32" s="678"/>
      <c r="BP32" s="678"/>
      <c r="BQ32" s="678"/>
      <c r="BR32" s="678"/>
      <c r="BS32" s="678"/>
      <c r="BT32" s="678"/>
      <c r="BU32" s="678"/>
      <c r="BV32" s="678"/>
      <c r="BW32" s="679"/>
    </row>
    <row r="33" spans="1:76" s="20" customFormat="1" ht="16.5" thickBot="1">
      <c r="A33" s="120"/>
      <c r="B33" s="120"/>
      <c r="C33" s="359"/>
      <c r="D33" s="73"/>
      <c r="E33" s="121"/>
      <c r="F33" s="175"/>
      <c r="G33" s="240"/>
      <c r="H33" s="143"/>
      <c r="I33" s="143"/>
      <c r="J33" s="123"/>
      <c r="K33" s="240"/>
      <c r="L33" s="98"/>
      <c r="M33" s="142"/>
      <c r="N33" s="98"/>
      <c r="O33" s="143"/>
      <c r="P33" s="143"/>
      <c r="Q33" s="125"/>
      <c r="R33" s="126"/>
      <c r="S33" s="84"/>
      <c r="T33" s="126"/>
      <c r="U33" s="144"/>
      <c r="V33" s="86"/>
      <c r="W33" s="86"/>
      <c r="X33" s="133"/>
      <c r="Y33" s="84"/>
      <c r="Z33" s="89"/>
      <c r="AA33" s="89"/>
      <c r="AB33" s="90"/>
      <c r="AC33" s="90"/>
      <c r="AD33" s="91"/>
      <c r="AE33" s="91"/>
      <c r="AF33" s="128"/>
      <c r="AG33" s="84"/>
      <c r="AH33" s="126"/>
      <c r="AI33" s="144"/>
      <c r="AJ33" s="89"/>
      <c r="AK33" s="93"/>
      <c r="AL33" s="129"/>
      <c r="AM33" s="176"/>
      <c r="AN33" s="153"/>
      <c r="AO33" s="90"/>
      <c r="AP33" s="90"/>
      <c r="AQ33" s="90"/>
      <c r="AR33" s="130"/>
      <c r="AS33" s="244"/>
      <c r="AT33" s="151"/>
      <c r="AU33" s="151"/>
      <c r="AV33" s="151"/>
      <c r="AW33" s="112"/>
      <c r="AX33" s="132"/>
      <c r="AY33" s="90"/>
      <c r="AZ33" s="133"/>
      <c r="BA33" s="108"/>
      <c r="BB33" s="108"/>
      <c r="BC33" s="109"/>
      <c r="BD33" s="98"/>
      <c r="BE33" s="111"/>
      <c r="BF33" s="223"/>
      <c r="BG33" s="112"/>
      <c r="BH33" s="94"/>
      <c r="BI33" s="108"/>
      <c r="BJ33" s="113">
        <f t="shared" si="0"/>
        <v>0</v>
      </c>
      <c r="BK33" s="677"/>
      <c r="BL33" s="678"/>
      <c r="BM33" s="678"/>
      <c r="BN33" s="678"/>
      <c r="BO33" s="678"/>
      <c r="BP33" s="678"/>
      <c r="BQ33" s="678"/>
      <c r="BR33" s="678"/>
      <c r="BS33" s="678"/>
      <c r="BT33" s="678"/>
      <c r="BU33" s="678"/>
      <c r="BV33" s="678"/>
      <c r="BW33" s="679"/>
    </row>
    <row r="34" spans="1:76" s="20" customFormat="1" ht="16.5" thickBot="1">
      <c r="A34" s="120"/>
      <c r="B34" s="120"/>
      <c r="C34" s="359"/>
      <c r="D34" s="73"/>
      <c r="E34" s="73"/>
      <c r="F34" s="73"/>
      <c r="G34" s="98"/>
      <c r="H34" s="112"/>
      <c r="I34" s="112"/>
      <c r="J34" s="125"/>
      <c r="K34" s="98"/>
      <c r="L34" s="98"/>
      <c r="M34" s="73"/>
      <c r="N34" s="98"/>
      <c r="O34" s="112"/>
      <c r="P34" s="112"/>
      <c r="Q34" s="125"/>
      <c r="R34" s="126"/>
      <c r="S34" s="98"/>
      <c r="T34" s="126"/>
      <c r="U34" s="126"/>
      <c r="V34" s="86"/>
      <c r="W34" s="86"/>
      <c r="X34" s="133"/>
      <c r="Y34" s="84"/>
      <c r="Z34" s="89"/>
      <c r="AA34" s="89"/>
      <c r="AB34" s="90"/>
      <c r="AC34" s="90"/>
      <c r="AD34" s="91"/>
      <c r="AE34" s="91"/>
      <c r="AF34" s="128"/>
      <c r="AG34" s="98"/>
      <c r="AH34" s="126"/>
      <c r="AI34" s="126"/>
      <c r="AJ34" s="89"/>
      <c r="AK34" s="93"/>
      <c r="AL34" s="129"/>
      <c r="AM34" s="176"/>
      <c r="AN34" s="153"/>
      <c r="AO34" s="90"/>
      <c r="AP34" s="90"/>
      <c r="AQ34" s="90"/>
      <c r="AR34" s="130"/>
      <c r="AS34" s="244"/>
      <c r="AT34" s="151"/>
      <c r="AU34" s="151"/>
      <c r="AV34" s="151"/>
      <c r="AW34" s="112"/>
      <c r="AX34" s="132"/>
      <c r="AY34" s="90"/>
      <c r="AZ34" s="133"/>
      <c r="BA34" s="108"/>
      <c r="BB34" s="108"/>
      <c r="BC34" s="109"/>
      <c r="BD34" s="98"/>
      <c r="BE34" s="111"/>
      <c r="BF34" s="223"/>
      <c r="BG34" s="112"/>
      <c r="BH34" s="94"/>
      <c r="BI34" s="108"/>
      <c r="BJ34" s="113">
        <f t="shared" si="0"/>
        <v>0</v>
      </c>
      <c r="BK34" s="677"/>
      <c r="BL34" s="678"/>
      <c r="BM34" s="678"/>
      <c r="BN34" s="678"/>
      <c r="BO34" s="678"/>
      <c r="BP34" s="678"/>
      <c r="BQ34" s="678"/>
      <c r="BR34" s="678"/>
      <c r="BS34" s="678"/>
      <c r="BT34" s="678"/>
      <c r="BU34" s="678"/>
      <c r="BV34" s="678"/>
      <c r="BW34" s="679"/>
    </row>
    <row r="35" spans="1:76" s="20" customFormat="1" ht="16.5" thickBot="1">
      <c r="A35" s="120"/>
      <c r="B35" s="120"/>
      <c r="C35" s="359"/>
      <c r="D35" s="73"/>
      <c r="E35" s="73"/>
      <c r="F35" s="73"/>
      <c r="G35" s="98"/>
      <c r="H35" s="112"/>
      <c r="I35" s="112"/>
      <c r="J35" s="125"/>
      <c r="K35" s="98"/>
      <c r="L35" s="98"/>
      <c r="M35" s="73"/>
      <c r="N35" s="98"/>
      <c r="O35" s="112"/>
      <c r="P35" s="112"/>
      <c r="Q35" s="125"/>
      <c r="R35" s="177"/>
      <c r="S35" s="98"/>
      <c r="T35" s="177"/>
      <c r="U35" s="177"/>
      <c r="V35" s="86"/>
      <c r="W35" s="86"/>
      <c r="X35" s="125"/>
      <c r="Y35" s="98"/>
      <c r="Z35" s="112"/>
      <c r="AA35" s="112"/>
      <c r="AB35" s="129"/>
      <c r="AC35" s="129"/>
      <c r="AD35" s="91"/>
      <c r="AE35" s="91"/>
      <c r="AF35" s="178"/>
      <c r="AG35" s="98"/>
      <c r="AH35" s="177"/>
      <c r="AI35" s="177"/>
      <c r="AJ35" s="112"/>
      <c r="AK35" s="93"/>
      <c r="AL35" s="129"/>
      <c r="AM35" s="179"/>
      <c r="AN35" s="130"/>
      <c r="AO35" s="129"/>
      <c r="AP35" s="129"/>
      <c r="AQ35" s="129"/>
      <c r="AR35" s="130"/>
      <c r="AS35" s="244"/>
      <c r="AT35" s="151"/>
      <c r="AU35" s="151"/>
      <c r="AV35" s="151"/>
      <c r="AW35" s="112"/>
      <c r="AX35" s="132"/>
      <c r="AY35" s="90"/>
      <c r="AZ35" s="133"/>
      <c r="BA35" s="108"/>
      <c r="BB35" s="108"/>
      <c r="BC35" s="109"/>
      <c r="BD35" s="98"/>
      <c r="BE35" s="111"/>
      <c r="BF35" s="250"/>
      <c r="BG35" s="112"/>
      <c r="BH35" s="94"/>
      <c r="BI35" s="108"/>
      <c r="BJ35" s="113">
        <f t="shared" si="0"/>
        <v>0</v>
      </c>
      <c r="BK35" s="677"/>
      <c r="BL35" s="678"/>
      <c r="BM35" s="678"/>
      <c r="BN35" s="678"/>
      <c r="BO35" s="678"/>
      <c r="BP35" s="678"/>
      <c r="BQ35" s="678"/>
      <c r="BR35" s="678"/>
      <c r="BS35" s="678"/>
      <c r="BT35" s="678"/>
      <c r="BU35" s="678"/>
      <c r="BV35" s="678"/>
      <c r="BW35" s="679"/>
    </row>
    <row r="36" spans="1:76" s="20" customFormat="1" ht="16.5" thickBot="1">
      <c r="A36" s="120"/>
      <c r="B36" s="120"/>
      <c r="C36" s="359"/>
      <c r="D36" s="73"/>
      <c r="E36" s="73"/>
      <c r="F36" s="73"/>
      <c r="G36" s="98"/>
      <c r="H36" s="112"/>
      <c r="I36" s="112"/>
      <c r="J36" s="125"/>
      <c r="K36" s="98"/>
      <c r="L36" s="98"/>
      <c r="M36" s="73"/>
      <c r="N36" s="98"/>
      <c r="O36" s="112"/>
      <c r="P36" s="112"/>
      <c r="Q36" s="125"/>
      <c r="R36" s="177"/>
      <c r="S36" s="98"/>
      <c r="T36" s="177"/>
      <c r="U36" s="177"/>
      <c r="V36" s="86"/>
      <c r="W36" s="86"/>
      <c r="X36" s="125"/>
      <c r="Y36" s="98"/>
      <c r="Z36" s="112"/>
      <c r="AA36" s="112"/>
      <c r="AB36" s="129"/>
      <c r="AC36" s="129"/>
      <c r="AD36" s="91"/>
      <c r="AE36" s="91"/>
      <c r="AF36" s="182"/>
      <c r="AG36" s="98"/>
      <c r="AH36" s="177"/>
      <c r="AI36" s="177"/>
      <c r="AJ36" s="112"/>
      <c r="AK36" s="93"/>
      <c r="AL36" s="129"/>
      <c r="AM36" s="179"/>
      <c r="AN36" s="130"/>
      <c r="AO36" s="129"/>
      <c r="AP36" s="129"/>
      <c r="AQ36" s="129"/>
      <c r="AR36" s="130"/>
      <c r="AS36" s="244"/>
      <c r="AT36" s="151"/>
      <c r="AU36" s="151"/>
      <c r="AV36" s="151"/>
      <c r="AW36" s="112"/>
      <c r="AX36" s="132"/>
      <c r="AY36" s="90"/>
      <c r="AZ36" s="133"/>
      <c r="BA36" s="108"/>
      <c r="BB36" s="108"/>
      <c r="BC36" s="109"/>
      <c r="BD36" s="98"/>
      <c r="BE36" s="111"/>
      <c r="BF36" s="250"/>
      <c r="BG36" s="112"/>
      <c r="BH36" s="94"/>
      <c r="BI36" s="108"/>
      <c r="BJ36" s="113">
        <f t="shared" ref="BJ36:BJ45" si="9">SUM(BA36:BI36)</f>
        <v>0</v>
      </c>
      <c r="BK36" s="677"/>
      <c r="BL36" s="678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9"/>
    </row>
    <row r="37" spans="1:76" s="20" customFormat="1" ht="16.5" thickBot="1">
      <c r="A37" s="120"/>
      <c r="B37" s="120"/>
      <c r="C37" s="359"/>
      <c r="D37" s="73"/>
      <c r="E37" s="73"/>
      <c r="F37" s="73"/>
      <c r="G37" s="98"/>
      <c r="H37" s="112"/>
      <c r="I37" s="112"/>
      <c r="J37" s="125"/>
      <c r="K37" s="98"/>
      <c r="L37" s="98"/>
      <c r="M37" s="73"/>
      <c r="N37" s="98"/>
      <c r="O37" s="112"/>
      <c r="P37" s="112"/>
      <c r="Q37" s="125"/>
      <c r="R37" s="177"/>
      <c r="S37" s="98"/>
      <c r="T37" s="177"/>
      <c r="U37" s="177"/>
      <c r="V37" s="86"/>
      <c r="W37" s="86"/>
      <c r="X37" s="125"/>
      <c r="Y37" s="98"/>
      <c r="Z37" s="112"/>
      <c r="AA37" s="112"/>
      <c r="AB37" s="129"/>
      <c r="AC37" s="129"/>
      <c r="AD37" s="91"/>
      <c r="AE37" s="91"/>
      <c r="AF37" s="182"/>
      <c r="AG37" s="98"/>
      <c r="AH37" s="177"/>
      <c r="AI37" s="177"/>
      <c r="AJ37" s="112"/>
      <c r="AK37" s="93"/>
      <c r="AL37" s="129"/>
      <c r="AM37" s="179"/>
      <c r="AN37" s="130"/>
      <c r="AO37" s="129"/>
      <c r="AP37" s="129"/>
      <c r="AQ37" s="129"/>
      <c r="AR37" s="130"/>
      <c r="AS37" s="244"/>
      <c r="AT37" s="151"/>
      <c r="AU37" s="151"/>
      <c r="AV37" s="151"/>
      <c r="AW37" s="112"/>
      <c r="AX37" s="132"/>
      <c r="AY37" s="90"/>
      <c r="AZ37" s="133"/>
      <c r="BA37" s="108"/>
      <c r="BB37" s="108"/>
      <c r="BC37" s="109"/>
      <c r="BD37" s="98"/>
      <c r="BE37" s="111"/>
      <c r="BF37" s="250"/>
      <c r="BG37" s="112"/>
      <c r="BH37" s="94"/>
      <c r="BI37" s="108"/>
      <c r="BJ37" s="113">
        <f t="shared" si="9"/>
        <v>0</v>
      </c>
      <c r="BK37" s="677"/>
      <c r="BL37" s="678"/>
      <c r="BM37" s="678"/>
      <c r="BN37" s="678"/>
      <c r="BO37" s="678"/>
      <c r="BP37" s="678"/>
      <c r="BQ37" s="678"/>
      <c r="BR37" s="678"/>
      <c r="BS37" s="678"/>
      <c r="BT37" s="678"/>
      <c r="BU37" s="678"/>
      <c r="BV37" s="678"/>
      <c r="BW37" s="679"/>
    </row>
    <row r="38" spans="1:76" s="20" customFormat="1" ht="16.5" thickBot="1">
      <c r="A38" s="120"/>
      <c r="B38" s="120"/>
      <c r="C38" s="359"/>
      <c r="D38" s="73"/>
      <c r="E38" s="73"/>
      <c r="F38" s="73"/>
      <c r="G38" s="98"/>
      <c r="H38" s="112"/>
      <c r="I38" s="112"/>
      <c r="J38" s="125"/>
      <c r="K38" s="98"/>
      <c r="L38" s="98"/>
      <c r="M38" s="73"/>
      <c r="N38" s="98"/>
      <c r="O38" s="112"/>
      <c r="P38" s="112"/>
      <c r="Q38" s="125"/>
      <c r="R38" s="177"/>
      <c r="S38" s="98"/>
      <c r="T38" s="177"/>
      <c r="U38" s="177"/>
      <c r="V38" s="86"/>
      <c r="W38" s="86"/>
      <c r="X38" s="125"/>
      <c r="Y38" s="98"/>
      <c r="Z38" s="112"/>
      <c r="AA38" s="112"/>
      <c r="AB38" s="129"/>
      <c r="AC38" s="129"/>
      <c r="AD38" s="91"/>
      <c r="AE38" s="91"/>
      <c r="AF38" s="183"/>
      <c r="AG38" s="98"/>
      <c r="AH38" s="177"/>
      <c r="AI38" s="177"/>
      <c r="AJ38" s="112"/>
      <c r="AK38" s="93"/>
      <c r="AL38" s="129"/>
      <c r="AM38" s="179"/>
      <c r="AN38" s="130"/>
      <c r="AO38" s="129"/>
      <c r="AP38" s="129"/>
      <c r="AQ38" s="129"/>
      <c r="AR38" s="130"/>
      <c r="AS38" s="244"/>
      <c r="AT38" s="151"/>
      <c r="AU38" s="151"/>
      <c r="AV38" s="151"/>
      <c r="AW38" s="112"/>
      <c r="AX38" s="132"/>
      <c r="AY38" s="90"/>
      <c r="AZ38" s="133"/>
      <c r="BA38" s="108"/>
      <c r="BB38" s="108"/>
      <c r="BC38" s="109"/>
      <c r="BD38" s="98"/>
      <c r="BE38" s="111"/>
      <c r="BF38" s="250"/>
      <c r="BG38" s="112"/>
      <c r="BH38" s="94"/>
      <c r="BI38" s="108"/>
      <c r="BJ38" s="113">
        <f t="shared" si="9"/>
        <v>0</v>
      </c>
      <c r="BK38" s="677"/>
      <c r="BL38" s="678"/>
      <c r="BM38" s="678"/>
      <c r="BN38" s="678"/>
      <c r="BO38" s="678"/>
      <c r="BP38" s="678"/>
      <c r="BQ38" s="678"/>
      <c r="BR38" s="678"/>
      <c r="BS38" s="678"/>
      <c r="BT38" s="678"/>
      <c r="BU38" s="678"/>
      <c r="BV38" s="678"/>
      <c r="BW38" s="679"/>
    </row>
    <row r="39" spans="1:76" s="20" customFormat="1" ht="16.5" thickBot="1">
      <c r="A39" s="120"/>
      <c r="B39" s="120"/>
      <c r="C39" s="359"/>
      <c r="D39" s="73"/>
      <c r="E39" s="73"/>
      <c r="F39" s="73"/>
      <c r="G39" s="98"/>
      <c r="H39" s="112"/>
      <c r="I39" s="112"/>
      <c r="J39" s="125"/>
      <c r="K39" s="98"/>
      <c r="L39" s="98"/>
      <c r="M39" s="73"/>
      <c r="N39" s="98"/>
      <c r="O39" s="112"/>
      <c r="P39" s="112"/>
      <c r="Q39" s="125"/>
      <c r="R39" s="177"/>
      <c r="S39" s="98"/>
      <c r="T39" s="177"/>
      <c r="U39" s="177"/>
      <c r="V39" s="86"/>
      <c r="W39" s="86"/>
      <c r="X39" s="125"/>
      <c r="Y39" s="98"/>
      <c r="Z39" s="112"/>
      <c r="AA39" s="112"/>
      <c r="AB39" s="129"/>
      <c r="AC39" s="129"/>
      <c r="AD39" s="91"/>
      <c r="AE39" s="91"/>
      <c r="AF39" s="177"/>
      <c r="AG39" s="98"/>
      <c r="AH39" s="177"/>
      <c r="AI39" s="177"/>
      <c r="AJ39" s="112"/>
      <c r="AK39" s="93"/>
      <c r="AL39" s="129"/>
      <c r="AM39" s="179"/>
      <c r="AN39" s="130"/>
      <c r="AO39" s="129"/>
      <c r="AP39" s="129"/>
      <c r="AQ39" s="129"/>
      <c r="AR39" s="130"/>
      <c r="AS39" s="244"/>
      <c r="AT39" s="151"/>
      <c r="AU39" s="104"/>
      <c r="AV39" s="151"/>
      <c r="AW39" s="112"/>
      <c r="AX39" s="132"/>
      <c r="AY39" s="90"/>
      <c r="AZ39" s="133"/>
      <c r="BA39" s="108"/>
      <c r="BB39" s="108"/>
      <c r="BC39" s="109"/>
      <c r="BD39" s="98"/>
      <c r="BE39" s="111"/>
      <c r="BF39" s="250"/>
      <c r="BG39" s="112"/>
      <c r="BH39" s="94"/>
      <c r="BI39" s="108"/>
      <c r="BJ39" s="113">
        <f t="shared" si="9"/>
        <v>0</v>
      </c>
      <c r="BK39" s="677"/>
      <c r="BL39" s="678"/>
      <c r="BM39" s="678"/>
      <c r="BN39" s="678"/>
      <c r="BO39" s="678"/>
      <c r="BP39" s="678"/>
      <c r="BQ39" s="678"/>
      <c r="BR39" s="678"/>
      <c r="BS39" s="678"/>
      <c r="BT39" s="678"/>
      <c r="BU39" s="678"/>
      <c r="BV39" s="678"/>
      <c r="BW39" s="679"/>
    </row>
    <row r="40" spans="1:76" s="20" customFormat="1" ht="16.5" thickBot="1">
      <c r="A40" s="120"/>
      <c r="B40" s="120"/>
      <c r="C40" s="359"/>
      <c r="D40" s="73"/>
      <c r="E40" s="73"/>
      <c r="F40" s="73"/>
      <c r="G40" s="98"/>
      <c r="H40" s="112"/>
      <c r="I40" s="112"/>
      <c r="J40" s="125"/>
      <c r="K40" s="98"/>
      <c r="L40" s="98"/>
      <c r="M40" s="73"/>
      <c r="N40" s="98"/>
      <c r="O40" s="112"/>
      <c r="P40" s="112"/>
      <c r="Q40" s="125"/>
      <c r="R40" s="177"/>
      <c r="S40" s="98"/>
      <c r="T40" s="177"/>
      <c r="U40" s="177"/>
      <c r="V40" s="86"/>
      <c r="W40" s="86"/>
      <c r="X40" s="125"/>
      <c r="Y40" s="98"/>
      <c r="Z40" s="112"/>
      <c r="AA40" s="112"/>
      <c r="AB40" s="129"/>
      <c r="AC40" s="129"/>
      <c r="AD40" s="91"/>
      <c r="AE40" s="91"/>
      <c r="AF40" s="177"/>
      <c r="AG40" s="98"/>
      <c r="AH40" s="177"/>
      <c r="AI40" s="177"/>
      <c r="AJ40" s="112"/>
      <c r="AK40" s="93"/>
      <c r="AL40" s="129"/>
      <c r="AM40" s="179"/>
      <c r="AN40" s="130"/>
      <c r="AO40" s="129"/>
      <c r="AP40" s="129"/>
      <c r="AQ40" s="129"/>
      <c r="AR40" s="130"/>
      <c r="AS40" s="244"/>
      <c r="AT40" s="184"/>
      <c r="AU40" s="104"/>
      <c r="AV40" s="151"/>
      <c r="AW40" s="112"/>
      <c r="AX40" s="132"/>
      <c r="AY40" s="90"/>
      <c r="AZ40" s="133"/>
      <c r="BA40" s="108"/>
      <c r="BB40" s="108"/>
      <c r="BC40" s="109"/>
      <c r="BD40" s="98"/>
      <c r="BE40" s="111"/>
      <c r="BF40" s="250"/>
      <c r="BG40" s="112"/>
      <c r="BH40" s="94"/>
      <c r="BI40" s="108"/>
      <c r="BJ40" s="113">
        <f t="shared" si="9"/>
        <v>0</v>
      </c>
      <c r="BK40" s="677"/>
      <c r="BL40" s="678"/>
      <c r="BM40" s="678"/>
      <c r="BN40" s="678"/>
      <c r="BO40" s="678"/>
      <c r="BP40" s="678"/>
      <c r="BQ40" s="678"/>
      <c r="BR40" s="678"/>
      <c r="BS40" s="678"/>
      <c r="BT40" s="678"/>
      <c r="BU40" s="678"/>
      <c r="BV40" s="678"/>
      <c r="BW40" s="679"/>
      <c r="BX40" s="185"/>
    </row>
    <row r="41" spans="1:76" s="20" customFormat="1" ht="16.5" thickBot="1">
      <c r="A41" s="120"/>
      <c r="B41" s="120"/>
      <c r="C41" s="359"/>
      <c r="D41" s="73"/>
      <c r="E41" s="73"/>
      <c r="F41" s="73"/>
      <c r="G41" s="98"/>
      <c r="H41" s="112"/>
      <c r="I41" s="112"/>
      <c r="J41" s="125"/>
      <c r="K41" s="98"/>
      <c r="L41" s="98"/>
      <c r="M41" s="73"/>
      <c r="N41" s="98"/>
      <c r="O41" s="112"/>
      <c r="P41" s="112"/>
      <c r="Q41" s="125"/>
      <c r="R41" s="177"/>
      <c r="S41" s="98"/>
      <c r="T41" s="177"/>
      <c r="U41" s="177"/>
      <c r="V41" s="86"/>
      <c r="W41" s="86"/>
      <c r="X41" s="125"/>
      <c r="Y41" s="98"/>
      <c r="Z41" s="112"/>
      <c r="AA41" s="112"/>
      <c r="AB41" s="129"/>
      <c r="AC41" s="129"/>
      <c r="AD41" s="91"/>
      <c r="AE41" s="91"/>
      <c r="AF41" s="177"/>
      <c r="AG41" s="98"/>
      <c r="AH41" s="177"/>
      <c r="AI41" s="177"/>
      <c r="AJ41" s="112"/>
      <c r="AK41" s="93"/>
      <c r="AL41" s="129"/>
      <c r="AM41" s="179"/>
      <c r="AN41" s="130"/>
      <c r="AO41" s="129"/>
      <c r="AP41" s="129"/>
      <c r="AQ41" s="129"/>
      <c r="AR41" s="130"/>
      <c r="AS41" s="244"/>
      <c r="AT41" s="184"/>
      <c r="AU41" s="104"/>
      <c r="AV41" s="151"/>
      <c r="AW41" s="112"/>
      <c r="AX41" s="132"/>
      <c r="AY41" s="90"/>
      <c r="AZ41" s="133"/>
      <c r="BA41" s="108"/>
      <c r="BB41" s="108"/>
      <c r="BC41" s="109"/>
      <c r="BD41" s="98"/>
      <c r="BE41" s="111"/>
      <c r="BF41" s="250"/>
      <c r="BG41" s="112"/>
      <c r="BH41" s="94"/>
      <c r="BI41" s="108"/>
      <c r="BJ41" s="113">
        <f t="shared" si="9"/>
        <v>0</v>
      </c>
      <c r="BK41" s="677"/>
      <c r="BL41" s="678"/>
      <c r="BM41" s="678"/>
      <c r="BN41" s="678"/>
      <c r="BO41" s="678"/>
      <c r="BP41" s="678"/>
      <c r="BQ41" s="678"/>
      <c r="BR41" s="678"/>
      <c r="BS41" s="678"/>
      <c r="BT41" s="678"/>
      <c r="BU41" s="678"/>
      <c r="BV41" s="678"/>
      <c r="BW41" s="679"/>
      <c r="BX41" s="185"/>
    </row>
    <row r="42" spans="1:76" s="20" customFormat="1" ht="16.5" thickBot="1">
      <c r="A42" s="120"/>
      <c r="B42" s="120"/>
      <c r="C42" s="359"/>
      <c r="D42" s="73"/>
      <c r="E42" s="73"/>
      <c r="F42" s="73"/>
      <c r="G42" s="98"/>
      <c r="H42" s="112"/>
      <c r="I42" s="112"/>
      <c r="J42" s="125"/>
      <c r="K42" s="98"/>
      <c r="L42" s="98"/>
      <c r="M42" s="73"/>
      <c r="N42" s="98"/>
      <c r="O42" s="112"/>
      <c r="P42" s="112"/>
      <c r="Q42" s="125"/>
      <c r="R42" s="177"/>
      <c r="S42" s="98"/>
      <c r="T42" s="177"/>
      <c r="U42" s="177"/>
      <c r="V42" s="86"/>
      <c r="W42" s="86"/>
      <c r="X42" s="125"/>
      <c r="Y42" s="98"/>
      <c r="Z42" s="112"/>
      <c r="AA42" s="112"/>
      <c r="AB42" s="129"/>
      <c r="AC42" s="129"/>
      <c r="AD42" s="91"/>
      <c r="AE42" s="91"/>
      <c r="AF42" s="177"/>
      <c r="AG42" s="98"/>
      <c r="AH42" s="177"/>
      <c r="AI42" s="177"/>
      <c r="AJ42" s="112"/>
      <c r="AK42" s="93"/>
      <c r="AL42" s="129"/>
      <c r="AM42" s="179"/>
      <c r="AN42" s="130"/>
      <c r="AO42" s="129"/>
      <c r="AP42" s="129"/>
      <c r="AQ42" s="129"/>
      <c r="AR42" s="130"/>
      <c r="AS42" s="244"/>
      <c r="AT42" s="184"/>
      <c r="AU42" s="104"/>
      <c r="AV42" s="151"/>
      <c r="AW42" s="112"/>
      <c r="AX42" s="132"/>
      <c r="AY42" s="90"/>
      <c r="AZ42" s="133"/>
      <c r="BA42" s="108"/>
      <c r="BB42" s="108"/>
      <c r="BC42" s="109"/>
      <c r="BD42" s="98"/>
      <c r="BE42" s="111"/>
      <c r="BF42" s="257"/>
      <c r="BG42" s="112"/>
      <c r="BH42" s="94"/>
      <c r="BI42" s="108"/>
      <c r="BJ42" s="113">
        <f t="shared" si="9"/>
        <v>0</v>
      </c>
      <c r="BK42" s="677"/>
      <c r="BL42" s="678"/>
      <c r="BM42" s="678"/>
      <c r="BN42" s="678"/>
      <c r="BO42" s="678"/>
      <c r="BP42" s="678"/>
      <c r="BQ42" s="678"/>
      <c r="BR42" s="678"/>
      <c r="BS42" s="678"/>
      <c r="BT42" s="678"/>
      <c r="BU42" s="678"/>
      <c r="BV42" s="678"/>
      <c r="BW42" s="679"/>
      <c r="BX42" s="185"/>
    </row>
    <row r="43" spans="1:76" s="20" customFormat="1" ht="16.5" thickBot="1">
      <c r="A43" s="120"/>
      <c r="B43" s="120"/>
      <c r="C43" s="359"/>
      <c r="D43" s="73"/>
      <c r="E43" s="73"/>
      <c r="F43" s="73"/>
      <c r="G43" s="98"/>
      <c r="H43" s="112"/>
      <c r="I43" s="112"/>
      <c r="J43" s="125"/>
      <c r="K43" s="98"/>
      <c r="L43" s="98"/>
      <c r="M43" s="73"/>
      <c r="N43" s="98"/>
      <c r="O43" s="112"/>
      <c r="P43" s="112"/>
      <c r="Q43" s="125"/>
      <c r="R43" s="177"/>
      <c r="S43" s="98"/>
      <c r="T43" s="177"/>
      <c r="U43" s="177"/>
      <c r="V43" s="86"/>
      <c r="W43" s="86"/>
      <c r="X43" s="125"/>
      <c r="Y43" s="98"/>
      <c r="Z43" s="112"/>
      <c r="AA43" s="112"/>
      <c r="AB43" s="129"/>
      <c r="AC43" s="129"/>
      <c r="AD43" s="91"/>
      <c r="AE43" s="91"/>
      <c r="AF43" s="177"/>
      <c r="AG43" s="98"/>
      <c r="AH43" s="177"/>
      <c r="AI43" s="177"/>
      <c r="AJ43" s="112"/>
      <c r="AK43" s="93"/>
      <c r="AL43" s="129"/>
      <c r="AM43" s="179"/>
      <c r="AN43" s="130"/>
      <c r="AO43" s="129"/>
      <c r="AP43" s="129"/>
      <c r="AQ43" s="129"/>
      <c r="AR43" s="130"/>
      <c r="AS43" s="244"/>
      <c r="AT43" s="184"/>
      <c r="AU43" s="104"/>
      <c r="AV43" s="151"/>
      <c r="AW43" s="112"/>
      <c r="AX43" s="132"/>
      <c r="AY43" s="90"/>
      <c r="AZ43" s="133"/>
      <c r="BA43" s="108"/>
      <c r="BB43" s="108"/>
      <c r="BC43" s="109"/>
      <c r="BD43" s="98"/>
      <c r="BE43" s="111"/>
      <c r="BF43" s="250"/>
      <c r="BG43" s="112"/>
      <c r="BH43" s="94"/>
      <c r="BI43" s="108"/>
      <c r="BJ43" s="113">
        <f t="shared" si="9"/>
        <v>0</v>
      </c>
      <c r="BK43" s="677"/>
      <c r="BL43" s="678"/>
      <c r="BM43" s="678"/>
      <c r="BN43" s="678"/>
      <c r="BO43" s="678"/>
      <c r="BP43" s="678"/>
      <c r="BQ43" s="678"/>
      <c r="BR43" s="678"/>
      <c r="BS43" s="678"/>
      <c r="BT43" s="678"/>
      <c r="BU43" s="678"/>
      <c r="BV43" s="678"/>
      <c r="BW43" s="679"/>
      <c r="BX43" s="185"/>
    </row>
    <row r="44" spans="1:76" s="20" customFormat="1" ht="16.5" thickBot="1">
      <c r="A44" s="120"/>
      <c r="B44" s="120"/>
      <c r="C44" s="359"/>
      <c r="D44" s="73"/>
      <c r="E44" s="73"/>
      <c r="F44" s="73"/>
      <c r="G44" s="98"/>
      <c r="H44" s="112"/>
      <c r="I44" s="112"/>
      <c r="J44" s="125"/>
      <c r="K44" s="98"/>
      <c r="L44" s="98"/>
      <c r="M44" s="73"/>
      <c r="N44" s="98"/>
      <c r="O44" s="112"/>
      <c r="P44" s="112"/>
      <c r="Q44" s="125"/>
      <c r="R44" s="177"/>
      <c r="S44" s="98"/>
      <c r="T44" s="177"/>
      <c r="U44" s="177"/>
      <c r="V44" s="86"/>
      <c r="W44" s="86"/>
      <c r="X44" s="125"/>
      <c r="Y44" s="98"/>
      <c r="Z44" s="112"/>
      <c r="AA44" s="112"/>
      <c r="AB44" s="129"/>
      <c r="AC44" s="129"/>
      <c r="AD44" s="91"/>
      <c r="AE44" s="91"/>
      <c r="AF44" s="177"/>
      <c r="AG44" s="98"/>
      <c r="AH44" s="177"/>
      <c r="AI44" s="177"/>
      <c r="AJ44" s="112"/>
      <c r="AK44" s="93"/>
      <c r="AL44" s="129"/>
      <c r="AM44" s="179"/>
      <c r="AN44" s="130"/>
      <c r="AO44" s="129"/>
      <c r="AP44" s="129"/>
      <c r="AQ44" s="129"/>
      <c r="AR44" s="130"/>
      <c r="AS44" s="244"/>
      <c r="AT44" s="184"/>
      <c r="AU44" s="104"/>
      <c r="AV44" s="151"/>
      <c r="AW44" s="112"/>
      <c r="AX44" s="132"/>
      <c r="AY44" s="90"/>
      <c r="AZ44" s="133"/>
      <c r="BA44" s="108"/>
      <c r="BB44" s="108"/>
      <c r="BC44" s="109"/>
      <c r="BD44" s="98"/>
      <c r="BE44" s="111"/>
      <c r="BF44" s="250"/>
      <c r="BG44" s="112"/>
      <c r="BH44" s="94"/>
      <c r="BI44" s="108"/>
      <c r="BJ44" s="113">
        <f t="shared" si="9"/>
        <v>0</v>
      </c>
      <c r="BK44" s="677"/>
      <c r="BL44" s="678"/>
      <c r="BM44" s="678"/>
      <c r="BN44" s="678"/>
      <c r="BO44" s="678"/>
      <c r="BP44" s="678"/>
      <c r="BQ44" s="678"/>
      <c r="BR44" s="678"/>
      <c r="BS44" s="678"/>
      <c r="BT44" s="678"/>
      <c r="BU44" s="678"/>
      <c r="BV44" s="678"/>
      <c r="BW44" s="679"/>
      <c r="BX44" s="185"/>
    </row>
    <row r="45" spans="1:76" s="20" customFormat="1" ht="16.5" thickBot="1">
      <c r="A45" s="363"/>
      <c r="B45" s="120"/>
      <c r="C45" s="364"/>
      <c r="D45" s="73"/>
      <c r="E45" s="73"/>
      <c r="F45" s="73"/>
      <c r="G45" s="98"/>
      <c r="H45" s="112"/>
      <c r="I45" s="112"/>
      <c r="J45" s="125"/>
      <c r="K45" s="98"/>
      <c r="L45" s="98"/>
      <c r="M45" s="73"/>
      <c r="N45" s="98"/>
      <c r="O45" s="112"/>
      <c r="P45" s="112"/>
      <c r="Q45" s="125"/>
      <c r="R45" s="177"/>
      <c r="S45" s="98"/>
      <c r="T45" s="177"/>
      <c r="U45" s="177"/>
      <c r="V45" s="86"/>
      <c r="W45" s="86"/>
      <c r="X45" s="125"/>
      <c r="Y45" s="98"/>
      <c r="Z45" s="112"/>
      <c r="AA45" s="112"/>
      <c r="AB45" s="129"/>
      <c r="AC45" s="129"/>
      <c r="AD45" s="91"/>
      <c r="AE45" s="91"/>
      <c r="AF45" s="177"/>
      <c r="AG45" s="98"/>
      <c r="AH45" s="177"/>
      <c r="AI45" s="177"/>
      <c r="AJ45" s="112"/>
      <c r="AK45" s="93"/>
      <c r="AL45" s="129"/>
      <c r="AM45" s="179"/>
      <c r="AN45" s="130"/>
      <c r="AO45" s="129"/>
      <c r="AP45" s="129"/>
      <c r="AQ45" s="129"/>
      <c r="AR45" s="130"/>
      <c r="AS45" s="244"/>
      <c r="AT45" s="184"/>
      <c r="AU45" s="104"/>
      <c r="AV45" s="151"/>
      <c r="AW45" s="112"/>
      <c r="AX45" s="132"/>
      <c r="AY45" s="90"/>
      <c r="AZ45" s="133"/>
      <c r="BA45" s="108"/>
      <c r="BB45" s="108"/>
      <c r="BC45" s="109"/>
      <c r="BD45" s="98"/>
      <c r="BE45" s="111"/>
      <c r="BF45" s="250"/>
      <c r="BG45" s="112"/>
      <c r="BH45" s="94"/>
      <c r="BI45" s="108"/>
      <c r="BJ45" s="113">
        <f t="shared" si="9"/>
        <v>0</v>
      </c>
      <c r="BK45" s="677"/>
      <c r="BL45" s="678"/>
      <c r="BM45" s="678"/>
      <c r="BN45" s="678"/>
      <c r="BO45" s="678"/>
      <c r="BP45" s="678"/>
      <c r="BQ45" s="678"/>
      <c r="BR45" s="678"/>
      <c r="BS45" s="678"/>
      <c r="BT45" s="678"/>
      <c r="BU45" s="678"/>
      <c r="BV45" s="678"/>
      <c r="BW45" s="679"/>
      <c r="BX45" s="185"/>
    </row>
    <row r="46" spans="1:76" s="20" customFormat="1" thickTop="1" thickBot="1">
      <c r="A46" s="700" t="s">
        <v>115</v>
      </c>
      <c r="B46" s="701"/>
      <c r="C46" s="702"/>
      <c r="D46" s="187">
        <f>(SUM(D15:D45))/$BQ$10</f>
        <v>0.54347826086956519</v>
      </c>
      <c r="E46" s="187">
        <f>(SUM(E15:E45))/$BQ$10</f>
        <v>0.5</v>
      </c>
      <c r="F46" s="187">
        <f>(SUM(F15:F45))/$BQ$10</f>
        <v>0.69565217391304346</v>
      </c>
      <c r="G46" s="187">
        <f t="shared" ref="G46:L46" si="10">(SUM(G15:G31))/$BQ$10</f>
        <v>0</v>
      </c>
      <c r="H46" s="187">
        <f t="shared" si="10"/>
        <v>0</v>
      </c>
      <c r="I46" s="187">
        <f t="shared" si="10"/>
        <v>0</v>
      </c>
      <c r="J46" s="187">
        <f t="shared" si="10"/>
        <v>0</v>
      </c>
      <c r="K46" s="188">
        <f t="shared" si="10"/>
        <v>0</v>
      </c>
      <c r="L46" s="188">
        <f t="shared" si="10"/>
        <v>0</v>
      </c>
      <c r="M46" s="188">
        <f>(SUM(M15:M45))/$BQ$10</f>
        <v>1.923913043478261</v>
      </c>
      <c r="N46" s="188">
        <f t="shared" ref="N46:U46" si="11">(SUM(N15:N31))/$BQ$10</f>
        <v>0</v>
      </c>
      <c r="O46" s="188">
        <f t="shared" si="11"/>
        <v>0</v>
      </c>
      <c r="P46" s="188">
        <f t="shared" si="11"/>
        <v>0</v>
      </c>
      <c r="Q46" s="188">
        <f t="shared" si="11"/>
        <v>0</v>
      </c>
      <c r="R46" s="188">
        <f t="shared" si="11"/>
        <v>0</v>
      </c>
      <c r="S46" s="188">
        <f t="shared" si="11"/>
        <v>0</v>
      </c>
      <c r="T46" s="188">
        <f t="shared" si="11"/>
        <v>0</v>
      </c>
      <c r="U46" s="188">
        <f t="shared" si="11"/>
        <v>0</v>
      </c>
      <c r="V46" s="188">
        <f>(SUM(V15:V45))/$BQ$10</f>
        <v>0.28260869565217389</v>
      </c>
      <c r="W46" s="188">
        <f>(SUM(W15:W45))/$BQ$10</f>
        <v>0.28260869565217389</v>
      </c>
      <c r="X46" s="188">
        <f t="shared" ref="X46:AC46" si="12">(SUM(X15:X31))/$BQ$10</f>
        <v>0</v>
      </c>
      <c r="Y46" s="188">
        <f t="shared" si="12"/>
        <v>0</v>
      </c>
      <c r="Z46" s="188">
        <f t="shared" si="12"/>
        <v>0</v>
      </c>
      <c r="AA46" s="188">
        <f t="shared" si="12"/>
        <v>0</v>
      </c>
      <c r="AB46" s="188">
        <f t="shared" si="12"/>
        <v>0</v>
      </c>
      <c r="AC46" s="188">
        <f t="shared" si="12"/>
        <v>0</v>
      </c>
      <c r="AD46" s="188">
        <f>(SUM(AD15:AD45))/$BQ$10</f>
        <v>0.28260869565217389</v>
      </c>
      <c r="AE46" s="188">
        <f>(SUM(AE15:AE45))/$BQ$10</f>
        <v>1.0869565217391304</v>
      </c>
      <c r="AF46" s="188">
        <f>(SUM(AF15:AF31))/$BQ$10</f>
        <v>0</v>
      </c>
      <c r="AG46" s="188">
        <f>(SUM(AG15:AG31))/$BQ$10</f>
        <v>0</v>
      </c>
      <c r="AH46" s="188">
        <f>(SUM(AH15:AH31))/$BQ$10</f>
        <v>0</v>
      </c>
      <c r="AI46" s="188">
        <f>(SUM(AI15:AI31))/$BQ$10</f>
        <v>0</v>
      </c>
      <c r="AJ46" s="188">
        <f>(SUM(AJ15:AJ31))/$BQ$10</f>
        <v>0</v>
      </c>
      <c r="AK46" s="188">
        <f>(SUM(AK15:AK45))/$BQ$10</f>
        <v>0.34782608695652173</v>
      </c>
      <c r="AL46" s="188">
        <f>(SUM(AL15:AL31))/$BQ$10</f>
        <v>0</v>
      </c>
      <c r="AM46" s="188">
        <f>(SUM(AM15:AM45))/$BQ$10</f>
        <v>0.91304347826086951</v>
      </c>
      <c r="AN46" s="188">
        <f>(SUM(AN15:AN45))/$BQ$10</f>
        <v>0.82608695652173914</v>
      </c>
      <c r="AO46" s="188">
        <f>(SUM(AO15:AO31))/$BQ$10</f>
        <v>0</v>
      </c>
      <c r="AP46" s="188">
        <f>(SUM(AP15:AP31))/$BQ$10</f>
        <v>0</v>
      </c>
      <c r="AQ46" s="188">
        <f>(SUM(AQ15:AQ31))/$BQ$10</f>
        <v>0</v>
      </c>
      <c r="AR46" s="189">
        <f>(SUM(AR15:AR45))/$BQ$10</f>
        <v>1.9891304347826086</v>
      </c>
      <c r="AS46" s="188">
        <f>(SUM(AS15:AS31))/$BQ$10</f>
        <v>0</v>
      </c>
      <c r="AT46" s="188">
        <f>(SUM(AT15:AT45))/$BQ$10</f>
        <v>2.267391304347826</v>
      </c>
      <c r="AU46" s="188">
        <f>(SUM(AU15:AU45))/$BQ$10</f>
        <v>2.3695652173913042</v>
      </c>
      <c r="AV46" s="188">
        <f>(SUM(AV15:AV45))/$BQ$10</f>
        <v>4.0978260869565215</v>
      </c>
      <c r="AW46" s="188">
        <f>(SUM(AW15:AW31))/$BQ$10</f>
        <v>0</v>
      </c>
      <c r="AX46" s="188">
        <f>(SUM(AX15:AX31))/$BQ$10</f>
        <v>0</v>
      </c>
      <c r="AY46" s="188">
        <f>(SUM(AY15:AY31))/$BQ$10</f>
        <v>0</v>
      </c>
      <c r="AZ46" s="188">
        <f>(SUM(AZ15:AZ31))/$BQ$10</f>
        <v>0</v>
      </c>
      <c r="BA46" s="190">
        <f>(SUM(BA15:BA45))/$BQ$10</f>
        <v>3.723913043478261</v>
      </c>
      <c r="BB46" s="190">
        <f>(SUM(BB15:BB45))/$BQ$10</f>
        <v>3.6956521739130435</v>
      </c>
      <c r="BC46" s="190">
        <f>(SUM(BC15:BC45))/$BQ$10</f>
        <v>6.7173913043478262</v>
      </c>
      <c r="BD46" s="190"/>
      <c r="BE46" s="190">
        <f>(SUM(BE15:BE45))/$BQ$10</f>
        <v>0.28260869565217389</v>
      </c>
      <c r="BF46" s="190"/>
      <c r="BG46" s="190">
        <f>(SUM(BG15:BG45))/$BQ$10</f>
        <v>0.63043478260869568</v>
      </c>
      <c r="BH46" s="190">
        <f t="shared" ref="BH46" si="13">(SUM(BH15:BH45))/$BQ$10</f>
        <v>3.0760869565217392</v>
      </c>
      <c r="BI46" s="190">
        <f>(SUM(BI15:BI45))/$BQ$10</f>
        <v>0.28260869565217389</v>
      </c>
      <c r="BJ46" s="113"/>
      <c r="BK46" s="677"/>
      <c r="BL46" s="678"/>
      <c r="BM46" s="678"/>
      <c r="BN46" s="678"/>
      <c r="BO46" s="678"/>
      <c r="BP46" s="678"/>
      <c r="BQ46" s="678"/>
      <c r="BR46" s="678"/>
      <c r="BS46" s="678"/>
      <c r="BT46" s="678"/>
      <c r="BU46" s="678"/>
      <c r="BV46" s="678"/>
      <c r="BW46" s="679"/>
    </row>
    <row r="47" spans="1:76" s="20" customFormat="1" thickTop="1" thickBot="1">
      <c r="A47" s="703" t="s">
        <v>116</v>
      </c>
      <c r="B47" s="704"/>
      <c r="C47" s="705"/>
      <c r="D47" s="191">
        <f t="shared" ref="D47:I47" si="14">D46/BM19</f>
        <v>0.21739130434782608</v>
      </c>
      <c r="E47" s="191">
        <f t="shared" si="14"/>
        <v>0.2</v>
      </c>
      <c r="F47" s="191">
        <f t="shared" si="14"/>
        <v>0.1391304347826087</v>
      </c>
      <c r="G47" s="191" t="e">
        <f t="shared" si="14"/>
        <v>#DIV/0!</v>
      </c>
      <c r="H47" s="191" t="e">
        <f t="shared" si="14"/>
        <v>#DIV/0!</v>
      </c>
      <c r="I47" s="191" t="e">
        <f t="shared" si="14"/>
        <v>#DIV/0!</v>
      </c>
      <c r="J47" s="191" t="e">
        <f>J46/BU19</f>
        <v>#DIV/0!</v>
      </c>
      <c r="K47" s="191" t="e">
        <f t="shared" ref="K47:P47" si="15">K46/BM20</f>
        <v>#DIV/0!</v>
      </c>
      <c r="L47" s="191" t="e">
        <f t="shared" si="15"/>
        <v>#DIV/0!</v>
      </c>
      <c r="M47" s="191">
        <f t="shared" si="15"/>
        <v>0.19239130434782609</v>
      </c>
      <c r="N47" s="191" t="e">
        <f t="shared" si="15"/>
        <v>#DIV/0!</v>
      </c>
      <c r="O47" s="191" t="e">
        <f t="shared" si="15"/>
        <v>#DIV/0!</v>
      </c>
      <c r="P47" s="191" t="e">
        <f t="shared" si="15"/>
        <v>#DIV/0!</v>
      </c>
      <c r="Q47" s="191" t="e">
        <f>Q46/BU20</f>
        <v>#DIV/0!</v>
      </c>
      <c r="R47" s="191" t="e">
        <f t="shared" ref="R47:W47" si="16">R46/BM16</f>
        <v>#DIV/0!</v>
      </c>
      <c r="S47" s="191" t="e">
        <f t="shared" si="16"/>
        <v>#DIV/0!</v>
      </c>
      <c r="T47" s="191" t="e">
        <f t="shared" si="16"/>
        <v>#DIV/0!</v>
      </c>
      <c r="U47" s="191" t="e">
        <f t="shared" si="16"/>
        <v>#DIV/0!</v>
      </c>
      <c r="V47" s="191" t="e">
        <f t="shared" si="16"/>
        <v>#DIV/0!</v>
      </c>
      <c r="W47" s="191" t="e">
        <f t="shared" si="16"/>
        <v>#DIV/0!</v>
      </c>
      <c r="X47" s="191" t="e">
        <f>X46/BU16</f>
        <v>#DIV/0!</v>
      </c>
      <c r="Y47" s="192" t="e">
        <f t="shared" ref="Y47:AD47" si="17">Y46/BM17</f>
        <v>#DIV/0!</v>
      </c>
      <c r="Z47" s="192" t="e">
        <f t="shared" si="17"/>
        <v>#DIV/0!</v>
      </c>
      <c r="AA47" s="192" t="e">
        <f t="shared" si="17"/>
        <v>#DIV/0!</v>
      </c>
      <c r="AB47" s="192" t="e">
        <f t="shared" si="17"/>
        <v>#DIV/0!</v>
      </c>
      <c r="AC47" s="192" t="e">
        <f t="shared" si="17"/>
        <v>#DIV/0!</v>
      </c>
      <c r="AD47" s="192" t="e">
        <f t="shared" si="17"/>
        <v>#DIV/0!</v>
      </c>
      <c r="AE47" s="192">
        <f>AE46/BU17</f>
        <v>0.21739130434782608</v>
      </c>
      <c r="AF47" s="193" t="e">
        <f t="shared" ref="AF47:AK47" si="18">AF46/BM18</f>
        <v>#DIV/0!</v>
      </c>
      <c r="AG47" s="193" t="e">
        <f t="shared" si="18"/>
        <v>#DIV/0!</v>
      </c>
      <c r="AH47" s="193" t="e">
        <f t="shared" si="18"/>
        <v>#DIV/0!</v>
      </c>
      <c r="AI47" s="193" t="e">
        <f t="shared" si="18"/>
        <v>#DIV/0!</v>
      </c>
      <c r="AJ47" s="193">
        <f t="shared" si="18"/>
        <v>0</v>
      </c>
      <c r="AK47" s="193" t="e">
        <f t="shared" si="18"/>
        <v>#DIV/0!</v>
      </c>
      <c r="AL47" s="193" t="e">
        <f>AL46/BU18</f>
        <v>#DIV/0!</v>
      </c>
      <c r="AM47" s="194">
        <f t="shared" ref="AM47:AR47" si="19">AM46/BM21</f>
        <v>0.18260869565217391</v>
      </c>
      <c r="AN47" s="194">
        <f t="shared" si="19"/>
        <v>0.16521739130434782</v>
      </c>
      <c r="AO47" s="194" t="e">
        <f t="shared" si="19"/>
        <v>#DIV/0!</v>
      </c>
      <c r="AP47" s="194" t="e">
        <f t="shared" si="19"/>
        <v>#DIV/0!</v>
      </c>
      <c r="AQ47" s="194" t="e">
        <f t="shared" si="19"/>
        <v>#DIV/0!</v>
      </c>
      <c r="AR47" s="194" t="e">
        <f t="shared" si="19"/>
        <v>#DIV/0!</v>
      </c>
      <c r="AS47" s="194">
        <f>AS46/BU21</f>
        <v>0</v>
      </c>
      <c r="AT47" s="195">
        <f t="shared" ref="AT47:AY47" si="20">AT46/BM22</f>
        <v>0.17441471571906353</v>
      </c>
      <c r="AU47" s="195">
        <f t="shared" si="20"/>
        <v>0.18227424749163879</v>
      </c>
      <c r="AV47" s="195">
        <f t="shared" si="20"/>
        <v>0.17074275362318839</v>
      </c>
      <c r="AW47" s="195" t="e">
        <f t="shared" si="20"/>
        <v>#DIV/0!</v>
      </c>
      <c r="AX47" s="195" t="e">
        <f t="shared" si="20"/>
        <v>#DIV/0!</v>
      </c>
      <c r="AY47" s="195" t="e">
        <f t="shared" si="20"/>
        <v>#DIV/0!</v>
      </c>
      <c r="AZ47" s="195" t="e">
        <f>AZ46/BU22</f>
        <v>#DIV/0!</v>
      </c>
      <c r="BA47" s="196">
        <f t="shared" ref="BA47:BG47" si="21">BA46/BM24</f>
        <v>0.18165429480381762</v>
      </c>
      <c r="BB47" s="196">
        <f t="shared" si="21"/>
        <v>0.18027571580063625</v>
      </c>
      <c r="BC47" s="196">
        <f t="shared" si="21"/>
        <v>0.17224080267558528</v>
      </c>
      <c r="BD47" s="196" t="e">
        <f t="shared" si="21"/>
        <v>#DIV/0!</v>
      </c>
      <c r="BE47" s="196">
        <f t="shared" si="21"/>
        <v>0.28260869565217389</v>
      </c>
      <c r="BF47" s="196" t="e">
        <f t="shared" si="21"/>
        <v>#DIV/0!</v>
      </c>
      <c r="BG47" s="196">
        <f t="shared" si="21"/>
        <v>0.2101449275362319</v>
      </c>
      <c r="BH47" s="196">
        <f>BH46/BU24</f>
        <v>0.20507246376811594</v>
      </c>
      <c r="BI47" s="196">
        <f>BI46/BT24</f>
        <v>0.28260869565217389</v>
      </c>
      <c r="BJ47" s="197"/>
      <c r="BK47" s="680"/>
      <c r="BL47" s="681"/>
      <c r="BM47" s="681"/>
      <c r="BN47" s="681"/>
      <c r="BO47" s="681"/>
      <c r="BP47" s="681"/>
      <c r="BQ47" s="681"/>
      <c r="BR47" s="681"/>
      <c r="BS47" s="681"/>
      <c r="BT47" s="681"/>
      <c r="BU47" s="681"/>
      <c r="BV47" s="681"/>
      <c r="BW47" s="682"/>
    </row>
    <row r="48" spans="1:76" s="20" customFormat="1" ht="13.5" thickTop="1">
      <c r="B48" s="198"/>
      <c r="L48" s="199"/>
      <c r="BA48" s="200"/>
      <c r="BC48" s="201"/>
      <c r="BE48" s="201"/>
      <c r="BF48" s="201"/>
      <c r="BG48" s="201"/>
      <c r="BH48" s="202"/>
      <c r="BI48" s="201"/>
    </row>
    <row r="49" spans="1:76" s="20" customFormat="1" ht="12.75">
      <c r="A49" s="706" t="s">
        <v>117</v>
      </c>
      <c r="B49" s="706"/>
      <c r="C49" s="707"/>
      <c r="D49" s="707"/>
      <c r="E49" s="707"/>
      <c r="F49" s="707"/>
      <c r="G49" s="707"/>
      <c r="H49" s="606"/>
      <c r="I49" s="606"/>
      <c r="J49" s="706"/>
      <c r="K49" s="706"/>
      <c r="L49" s="706"/>
      <c r="M49" s="706"/>
      <c r="N49" s="706"/>
      <c r="O49" s="706"/>
      <c r="P49" s="706"/>
      <c r="Q49" s="706"/>
      <c r="R49" s="706"/>
      <c r="S49" s="706"/>
      <c r="T49" s="706"/>
      <c r="U49" s="706"/>
      <c r="V49" s="706"/>
      <c r="W49" s="706"/>
      <c r="X49" s="706"/>
      <c r="Z49" s="204"/>
      <c r="AA49" s="709" t="s">
        <v>201</v>
      </c>
      <c r="AB49" s="709"/>
      <c r="AC49" s="709"/>
      <c r="AD49" s="709"/>
      <c r="AE49" s="709"/>
      <c r="AF49" s="709"/>
      <c r="AG49" s="709"/>
      <c r="AH49" s="709"/>
      <c r="AI49" s="709"/>
      <c r="AJ49" s="709"/>
      <c r="AK49" s="709"/>
      <c r="AL49" s="709"/>
      <c r="AM49" s="709"/>
      <c r="AN49" s="709"/>
      <c r="AO49" s="709"/>
      <c r="AP49" s="709"/>
      <c r="AQ49" s="709"/>
      <c r="AR49" s="709"/>
      <c r="AS49" s="709"/>
      <c r="AT49" s="709"/>
      <c r="AU49" s="709"/>
      <c r="AV49" s="709"/>
      <c r="AW49" s="709"/>
      <c r="AX49" s="709"/>
      <c r="AY49" s="709"/>
      <c r="AZ49" s="709"/>
      <c r="BA49" s="709"/>
      <c r="BB49" s="709"/>
      <c r="BC49" s="709"/>
      <c r="BD49" s="709"/>
      <c r="BE49" s="709"/>
      <c r="BF49" s="709"/>
      <c r="BG49" s="709"/>
      <c r="BH49" s="709"/>
      <c r="BI49" s="709"/>
      <c r="BJ49" s="708"/>
      <c r="BK49" s="708"/>
      <c r="BL49" s="708"/>
      <c r="BM49" s="708"/>
      <c r="BN49" s="708"/>
      <c r="BO49" s="708"/>
      <c r="BP49" s="708"/>
      <c r="BQ49" s="604"/>
      <c r="BR49" s="706" t="s">
        <v>120</v>
      </c>
      <c r="BS49" s="706"/>
      <c r="BT49" s="706"/>
      <c r="BU49" s="706"/>
      <c r="BV49" s="706"/>
      <c r="BW49" s="706"/>
    </row>
    <row r="50" spans="1:76" s="20" customFormat="1" ht="12.75">
      <c r="B50" s="198"/>
    </row>
    <row r="51" spans="1:76" s="20" customFormat="1" ht="12.75">
      <c r="B51" s="605" t="s">
        <v>121</v>
      </c>
      <c r="G51" s="709" t="s">
        <v>122</v>
      </c>
      <c r="H51" s="709"/>
      <c r="I51" s="709"/>
      <c r="J51" s="709"/>
      <c r="K51" s="709"/>
      <c r="L51" s="709"/>
      <c r="M51" s="709"/>
      <c r="N51" s="709"/>
      <c r="O51" s="709"/>
      <c r="P51" s="709"/>
      <c r="Q51" s="709"/>
      <c r="R51" s="709"/>
      <c r="S51" s="709"/>
      <c r="T51" s="709"/>
      <c r="U51" s="709"/>
      <c r="V51" s="709"/>
      <c r="W51" s="709"/>
      <c r="AE51" s="710" t="s">
        <v>202</v>
      </c>
      <c r="AF51" s="710"/>
      <c r="AG51" s="710"/>
      <c r="AH51" s="710"/>
      <c r="AI51" s="710"/>
      <c r="AJ51" s="710"/>
      <c r="AK51" s="710"/>
      <c r="AL51" s="710"/>
      <c r="AM51" s="710"/>
      <c r="AN51" s="710"/>
      <c r="AO51" s="710"/>
      <c r="AP51" s="710"/>
      <c r="AQ51" s="710"/>
      <c r="AR51" s="710"/>
      <c r="AS51" s="710"/>
      <c r="AT51" s="710"/>
      <c r="AU51" s="710"/>
      <c r="AV51" s="710"/>
      <c r="AW51" s="710"/>
      <c r="AX51" s="710"/>
      <c r="AY51" s="710"/>
      <c r="AZ51" s="710"/>
      <c r="BA51" s="710"/>
      <c r="BB51" s="710"/>
      <c r="BC51" s="710"/>
      <c r="BD51" s="710"/>
      <c r="BE51" s="710"/>
      <c r="BF51" s="710"/>
      <c r="BG51" s="710"/>
      <c r="BH51" s="710"/>
      <c r="BI51" s="710"/>
      <c r="BP51" s="711" t="s">
        <v>124</v>
      </c>
      <c r="BQ51" s="711"/>
      <c r="BR51" s="711"/>
      <c r="BS51" s="711"/>
      <c r="BT51" s="711"/>
      <c r="BU51" s="711"/>
      <c r="BV51" s="711"/>
      <c r="BW51" s="204"/>
      <c r="BX51" s="204"/>
    </row>
    <row r="52" spans="1:76" s="20" customFormat="1" ht="12.75">
      <c r="B52" s="198"/>
    </row>
    <row r="53" spans="1:76" s="20" customFormat="1" ht="15" thickBot="1">
      <c r="B53" s="198"/>
      <c r="BJ53" s="46"/>
      <c r="BK53" s="46"/>
      <c r="BL53" s="46"/>
      <c r="BV53"/>
    </row>
    <row r="54" spans="1:76" s="20" customFormat="1" ht="15" thickTop="1">
      <c r="B54" s="198"/>
      <c r="BJ54" s="619"/>
      <c r="BK54" s="619"/>
      <c r="BL54" s="619"/>
      <c r="BM54" s="207" t="str">
        <f t="shared" ref="BM54:BR54" si="22">BM15</f>
        <v>a1</v>
      </c>
      <c r="BN54" s="207" t="str">
        <f t="shared" si="22"/>
        <v>a2</v>
      </c>
      <c r="BO54" s="207" t="str">
        <f t="shared" si="22"/>
        <v>b1</v>
      </c>
      <c r="BP54" s="207" t="str">
        <f t="shared" si="22"/>
        <v>b2</v>
      </c>
      <c r="BQ54" s="207" t="str">
        <f t="shared" si="22"/>
        <v>c1</v>
      </c>
      <c r="BR54" s="207" t="str">
        <f t="shared" si="22"/>
        <v>c4</v>
      </c>
      <c r="BS54" s="207" t="s">
        <v>18</v>
      </c>
      <c r="BT54" s="207" t="s">
        <v>21</v>
      </c>
      <c r="BU54" s="207" t="s">
        <v>19</v>
      </c>
      <c r="BV54"/>
      <c r="BW54" s="208"/>
    </row>
    <row r="55" spans="1:76" s="20" customFormat="1">
      <c r="B55" s="198"/>
      <c r="BJ55" s="209"/>
      <c r="BK55" s="210"/>
      <c r="BL55" s="210"/>
      <c r="BM55" s="231">
        <v>0.2</v>
      </c>
      <c r="BN55" s="231">
        <v>0.2</v>
      </c>
      <c r="BO55" s="231">
        <v>0.2</v>
      </c>
      <c r="BP55" s="231">
        <v>0.2</v>
      </c>
      <c r="BQ55" s="231">
        <v>0.2</v>
      </c>
      <c r="BR55" s="231">
        <v>0.2</v>
      </c>
      <c r="BS55" s="231"/>
      <c r="BT55" s="231"/>
      <c r="BU55" s="231">
        <v>0.2</v>
      </c>
      <c r="BV55"/>
    </row>
    <row r="56" spans="1:76" s="20" customFormat="1">
      <c r="B56" s="198"/>
      <c r="BJ56" s="46"/>
      <c r="BK56" s="212"/>
      <c r="BL56" s="212"/>
      <c r="BM56" s="231">
        <v>0.8</v>
      </c>
      <c r="BN56" s="231">
        <v>0.8</v>
      </c>
      <c r="BO56" s="231">
        <v>0.8</v>
      </c>
      <c r="BP56" s="231">
        <v>0.8</v>
      </c>
      <c r="BQ56" s="231">
        <v>0.8</v>
      </c>
      <c r="BR56" s="231">
        <v>0.8</v>
      </c>
      <c r="BS56" s="231"/>
      <c r="BT56" s="231"/>
      <c r="BU56" s="231">
        <v>0.8</v>
      </c>
      <c r="BV56"/>
    </row>
    <row r="57" spans="1:76" s="20" customFormat="1" ht="15" customHeight="1" thickBot="1">
      <c r="B57" s="198"/>
      <c r="BE57"/>
      <c r="BM57" s="213">
        <f>BA47</f>
        <v>0.18165429480381762</v>
      </c>
      <c r="BN57" s="213">
        <f>BB47</f>
        <v>0.18027571580063625</v>
      </c>
      <c r="BO57" s="213">
        <f>BC47</f>
        <v>0.17224080267558528</v>
      </c>
      <c r="BP57" s="213" t="e">
        <f>BD47</f>
        <v>#DIV/0!</v>
      </c>
      <c r="BQ57" s="213">
        <f>BE47</f>
        <v>0.28260869565217389</v>
      </c>
      <c r="BR57" s="213" t="e">
        <f t="shared" ref="BR57" si="23">BF47</f>
        <v>#DIV/0!</v>
      </c>
      <c r="BS57" s="213">
        <v>0.93</v>
      </c>
      <c r="BT57" s="213">
        <v>0.64</v>
      </c>
      <c r="BU57" s="213">
        <f>BI47</f>
        <v>0.28260869565217389</v>
      </c>
      <c r="BV57"/>
    </row>
    <row r="58" spans="1:76" s="11" customFormat="1" ht="12" thickTop="1">
      <c r="B58" s="214"/>
    </row>
  </sheetData>
  <protectedRanges>
    <protectedRange sqref="AZ48 BJ15:BJ47 B46:BI47" name="نطاق3"/>
    <protectedRange sqref="C49" name="نطاق4_1"/>
    <protectedRange sqref="BM57:BU57" name="نطاق3_1"/>
    <protectedRange sqref="BA15:BC45 BI15:BI45" name="نطاق3_2"/>
    <protectedRange sqref="C10" name="نطاق2_1_1"/>
    <protectedRange sqref="C28:C37" name="نطاق3_1_3_1"/>
    <protectedRange sqref="C15 C21:C23" name="نطاق3_1_1_2_1"/>
    <protectedRange sqref="C17:C19" name="نطاق3_1_1_1_3_1"/>
    <protectedRange sqref="B15" name="نطاق3_1_2_1_1"/>
    <protectedRange sqref="C38:C45" name="نطاق3_1_6_1"/>
    <protectedRange sqref="K21:Q45 BD21:BD45" name="نطاق3_5"/>
    <protectedRange sqref="L16:L18 K19:L20 K15:K18 M15:M20 O15:Q20 N16:N20 BD16:BD20" name="نطاق3_2_3"/>
    <protectedRange sqref="D21:J45" name="نطاق3_6"/>
    <protectedRange sqref="D19:J20 E16:E18 F15:J18 D15:D18" name="نطاق3_2_4"/>
    <protectedRange sqref="Y21:AC45" name="نطاق3_9"/>
    <protectedRange sqref="Y15:AD15 Y16:AC20 AD16:AD45 AE15:AE45" name="نطاق3_2_7"/>
    <protectedRange sqref="R21:T27 X21:X45 R28:U45" name="نطاق3_11"/>
    <protectedRange sqref="X15:X20 R15:T20" name="نطاق3_2_9"/>
    <protectedRange sqref="U21:U27" name="نطاق3_6_3"/>
    <protectedRange sqref="U15:U20" name="نطاق3_2_3_3"/>
    <protectedRange sqref="V21:W45 BF21:BF45" name="نطاق3_30_2"/>
    <protectedRange sqref="V15:W20 BE15:BF15 BF16:BF20 BE16:BE45" name="نطاق3_2_12_2"/>
    <protectedRange sqref="AL21:AL45" name="نطاق3_13"/>
    <protectedRange sqref="AL15:AL20" name="نطاق3_2_2_2"/>
    <protectedRange sqref="AF31:AK45 AF21:AJ30" name="نطاق3_28_1"/>
    <protectedRange sqref="AF15:AK15 AF16:AJ20 AK16:AK30 BG15:BG45" name="نطاق3_2_10_1"/>
    <protectedRange sqref="AO21:AS31 AM32:AS45" name="نطاق3_15"/>
    <protectedRange sqref="AQ15:AS20 BH15:BH45" name="نطاق3_2_13"/>
    <protectedRange sqref="AM15:AP20 AM21:AN31" name="نطاق3_5_2"/>
    <protectedRange sqref="AX21:AZ45" name="نطاق3_17"/>
    <protectedRange sqref="AX15:AZ20" name="نطاق3_2_15"/>
    <protectedRange sqref="AT15:AT19" name="نطاق3_11_2"/>
    <protectedRange sqref="AT40:AT45" name="نطاق3_13_2"/>
    <protectedRange sqref="AU15:AW19 AW21:AW22 AT20:AW20 AT21:AU29 AT30:AT39 AU30:AU38 AV21:AV45" name="نطاق3_15_2"/>
    <protectedRange sqref="AW23:AW26" name="نطاق3_18_1"/>
    <protectedRange sqref="AW27:AW36" name="نطاق3_20_1"/>
    <protectedRange sqref="AW37:AW45 AU39:AU45" name="نطاق3_22_1"/>
  </protectedRanges>
  <mergeCells count="60">
    <mergeCell ref="BJ49:BP49"/>
    <mergeCell ref="BR49:BW49"/>
    <mergeCell ref="G51:W51"/>
    <mergeCell ref="AE51:BI51"/>
    <mergeCell ref="BP51:BV51"/>
    <mergeCell ref="AA49:BI49"/>
    <mergeCell ref="A46:C46"/>
    <mergeCell ref="A47:C47"/>
    <mergeCell ref="A49:B49"/>
    <mergeCell ref="C49:G49"/>
    <mergeCell ref="J49:X49"/>
    <mergeCell ref="BK29:BW47"/>
    <mergeCell ref="BK13:BP13"/>
    <mergeCell ref="BR13:BW13"/>
    <mergeCell ref="BV16:BW16"/>
    <mergeCell ref="BV19:BW19"/>
    <mergeCell ref="BV20:BW20"/>
    <mergeCell ref="BV21:BW21"/>
    <mergeCell ref="BV22:BW22"/>
    <mergeCell ref="BV23:BW23"/>
    <mergeCell ref="BV24:BW24"/>
    <mergeCell ref="BK26:BP27"/>
    <mergeCell ref="BR26:BW27"/>
    <mergeCell ref="D12:BI12"/>
    <mergeCell ref="BR12:BW12"/>
    <mergeCell ref="A13:A14"/>
    <mergeCell ref="B13:B14"/>
    <mergeCell ref="C13:C14"/>
    <mergeCell ref="D13:J13"/>
    <mergeCell ref="K13:Q13"/>
    <mergeCell ref="R13:X13"/>
    <mergeCell ref="Y13:AE13"/>
    <mergeCell ref="BA13:BI13"/>
    <mergeCell ref="A10:B10"/>
    <mergeCell ref="D10:F10"/>
    <mergeCell ref="G10:O10"/>
    <mergeCell ref="BJ10:BM10"/>
    <mergeCell ref="BU10:BW10"/>
    <mergeCell ref="A11:B11"/>
    <mergeCell ref="D11:X11"/>
    <mergeCell ref="Y11:BI11"/>
    <mergeCell ref="BK11:BP11"/>
    <mergeCell ref="BU11:BW11"/>
    <mergeCell ref="A5:BW5"/>
    <mergeCell ref="A6:BW6"/>
    <mergeCell ref="BJ7:BJ8"/>
    <mergeCell ref="R8:V9"/>
    <mergeCell ref="AN8:AQ9"/>
    <mergeCell ref="A9:B9"/>
    <mergeCell ref="D9:F9"/>
    <mergeCell ref="G9:O9"/>
    <mergeCell ref="BJ9:BM9"/>
    <mergeCell ref="BU9:BW9"/>
    <mergeCell ref="A1:G1"/>
    <mergeCell ref="V1:Y3"/>
    <mergeCell ref="BJ1:BW1"/>
    <mergeCell ref="A2:G2"/>
    <mergeCell ref="BJ2:BW2"/>
    <mergeCell ref="A3:G3"/>
    <mergeCell ref="BJ3:BW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32</vt:i4>
      </vt:variant>
    </vt:vector>
  </HeadingPairs>
  <TitlesOfParts>
    <vt:vector size="32" baseType="lpstr">
      <vt:lpstr>ورقة1</vt:lpstr>
      <vt:lpstr>ورقة2</vt:lpstr>
      <vt:lpstr>ورقة3</vt:lpstr>
      <vt:lpstr>ورقة4</vt:lpstr>
      <vt:lpstr>ورقة5</vt:lpstr>
      <vt:lpstr>ورقة6</vt:lpstr>
      <vt:lpstr>ورقة7</vt:lpstr>
      <vt:lpstr>ورقة8</vt:lpstr>
      <vt:lpstr>ورقة9</vt:lpstr>
      <vt:lpstr>ورقة10</vt:lpstr>
      <vt:lpstr>ورقة11</vt:lpstr>
      <vt:lpstr>ورقة12</vt:lpstr>
      <vt:lpstr>ورقة13</vt:lpstr>
      <vt:lpstr>ورقة14</vt:lpstr>
      <vt:lpstr>ورقة15</vt:lpstr>
      <vt:lpstr>ورقة16</vt:lpstr>
      <vt:lpstr>ورقة17</vt:lpstr>
      <vt:lpstr>ورقة18</vt:lpstr>
      <vt:lpstr>ورقة19</vt:lpstr>
      <vt:lpstr>ورقة20</vt:lpstr>
      <vt:lpstr>ورقة21</vt:lpstr>
      <vt:lpstr>ورقة22</vt:lpstr>
      <vt:lpstr>ورقة23</vt:lpstr>
      <vt:lpstr>ورقة24</vt:lpstr>
      <vt:lpstr>ورقة25</vt:lpstr>
      <vt:lpstr>ورقة26</vt:lpstr>
      <vt:lpstr>ورقة27</vt:lpstr>
      <vt:lpstr>ورقة28</vt:lpstr>
      <vt:lpstr>ورقة29</vt:lpstr>
      <vt:lpstr>ورقة30</vt:lpstr>
      <vt:lpstr>ورقة31</vt:lpstr>
      <vt:lpstr>ورقة32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</dc:creator>
  <cp:lastModifiedBy>hala</cp:lastModifiedBy>
  <dcterms:created xsi:type="dcterms:W3CDTF">2016-11-27T18:47:43Z</dcterms:created>
  <dcterms:modified xsi:type="dcterms:W3CDTF">2017-01-12T23:49:18Z</dcterms:modified>
</cp:coreProperties>
</file>